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dballwestfalen.sharepoint.com/sites/VPSpieltechnik/Freigegebene Dokumente/Saison 2024_2025/Auf-und Abstiegsregelung/"/>
    </mc:Choice>
  </mc:AlternateContent>
  <xr:revisionPtr revIDLastSave="124" documentId="8_{8B357D21-B5C6-4760-B543-7512719AD65D}" xr6:coauthVersionLast="47" xr6:coauthVersionMax="47" xr10:uidLastSave="{8115C56A-EFEE-4E01-BEA4-C9C3BF2B0C9B}"/>
  <bookViews>
    <workbookView xWindow="-105" yWindow="0" windowWidth="29010" windowHeight="15585" activeTab="1" xr2:uid="{5D594C82-EBBB-4748-9C59-8A6662697BF1}"/>
  </bookViews>
  <sheets>
    <sheet name="Frauen AufstiegAbstiegStaff (2)" sheetId="3" r:id="rId1"/>
    <sheet name="Männer AufstiegAbstiegStaff (2)" sheetId="4" r:id="rId2"/>
  </sheets>
  <externalReferences>
    <externalReference r:id="rId3"/>
  </externalReferences>
  <definedNames>
    <definedName name="AhlenSen">#REF!</definedName>
    <definedName name="Hallen">'[1]Sporthallen Kreis 04'!$A$2:$F$74</definedName>
    <definedName name="Spielplan14er">#REF!</definedName>
    <definedName name="Spieltag14">#REF!</definedName>
    <definedName name="Spieltag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4" l="1"/>
  <c r="P30" i="4"/>
  <c r="O30" i="4"/>
  <c r="N30" i="4"/>
  <c r="M30" i="4"/>
  <c r="L30" i="4"/>
  <c r="M30" i="3"/>
  <c r="N30" i="3"/>
  <c r="O30" i="3"/>
  <c r="P30" i="3"/>
  <c r="Q30" i="3"/>
  <c r="L30" i="3"/>
  <c r="M19" i="3" l="1"/>
  <c r="M21" i="3" s="1"/>
  <c r="N19" i="3"/>
  <c r="N21" i="3" s="1"/>
  <c r="O19" i="3"/>
  <c r="O21" i="3" s="1"/>
  <c r="P19" i="3"/>
  <c r="P21" i="3" s="1"/>
  <c r="Q19" i="3"/>
  <c r="L19" i="3"/>
  <c r="L21" i="3" s="1"/>
  <c r="M32" i="4"/>
  <c r="N32" i="4"/>
  <c r="O32" i="4"/>
  <c r="P32" i="4"/>
  <c r="Q32" i="4"/>
  <c r="L32" i="4"/>
  <c r="Q19" i="4"/>
  <c r="Q21" i="4" s="1"/>
  <c r="P19" i="4"/>
  <c r="P21" i="4" s="1"/>
  <c r="O19" i="4"/>
  <c r="O21" i="4" s="1"/>
  <c r="N19" i="4"/>
  <c r="N21" i="4" s="1"/>
  <c r="M19" i="4"/>
  <c r="M21" i="4" s="1"/>
  <c r="L19" i="4"/>
  <c r="L21" i="4" s="1"/>
  <c r="W8" i="4"/>
  <c r="W10" i="4" s="1"/>
  <c r="V8" i="4"/>
  <c r="V10" i="4" s="1"/>
  <c r="U8" i="4"/>
  <c r="U10" i="4" s="1"/>
  <c r="T8" i="4"/>
  <c r="T10" i="4" s="1"/>
  <c r="S8" i="4"/>
  <c r="S10" i="4" s="1"/>
  <c r="R8" i="4"/>
  <c r="R10" i="4" s="1"/>
  <c r="Q8" i="4"/>
  <c r="Q10" i="4" s="1"/>
  <c r="P8" i="4"/>
  <c r="P10" i="4" s="1"/>
  <c r="O8" i="4"/>
  <c r="O10" i="4" s="1"/>
  <c r="N8" i="4"/>
  <c r="N10" i="4" s="1"/>
  <c r="M8" i="4"/>
  <c r="M10" i="4" s="1"/>
  <c r="L8" i="4"/>
  <c r="M32" i="3"/>
  <c r="N32" i="3"/>
  <c r="O32" i="3"/>
  <c r="Q32" i="3"/>
  <c r="L32" i="3"/>
  <c r="P32" i="3"/>
  <c r="Q21" i="3"/>
  <c r="S10" i="3"/>
  <c r="T10" i="3"/>
  <c r="U10" i="3"/>
  <c r="V10" i="3"/>
  <c r="W10" i="3"/>
  <c r="R10" i="3"/>
  <c r="M10" i="3"/>
  <c r="N10" i="3"/>
  <c r="O10" i="3"/>
  <c r="P10" i="3"/>
  <c r="Q10" i="3"/>
  <c r="L10" i="3"/>
  <c r="S8" i="3"/>
  <c r="T8" i="3"/>
  <c r="U8" i="3"/>
  <c r="V8" i="3"/>
  <c r="W8" i="3"/>
  <c r="R8" i="3"/>
  <c r="M8" i="3"/>
  <c r="N8" i="3"/>
  <c r="O8" i="3"/>
  <c r="P8" i="3"/>
  <c r="Q8" i="3"/>
  <c r="L8" i="3"/>
  <c r="C22" i="4"/>
  <c r="C19" i="4"/>
  <c r="B14" i="4"/>
  <c r="B11" i="4"/>
  <c r="D7" i="4"/>
  <c r="C7" i="4"/>
  <c r="B7" i="4"/>
  <c r="C22" i="3"/>
  <c r="C19" i="3"/>
  <c r="B14" i="3"/>
  <c r="B15" i="3" s="1"/>
  <c r="D7" i="3"/>
  <c r="C7" i="3"/>
  <c r="B7" i="3"/>
  <c r="C21" i="3" l="1"/>
  <c r="C23" i="3" s="1"/>
  <c r="D29" i="3" s="1"/>
  <c r="B16" i="3"/>
  <c r="B15" i="4"/>
  <c r="C21" i="4" s="1"/>
  <c r="C23" i="4" s="1"/>
  <c r="B8" i="3"/>
  <c r="B9" i="3" s="1"/>
  <c r="B16" i="4" l="1"/>
  <c r="B8" i="4"/>
  <c r="B9" i="4" s="1"/>
  <c r="D29" i="4"/>
  <c r="C8" i="4"/>
  <c r="C9" i="4" s="1"/>
  <c r="C8" i="3"/>
  <c r="C9" i="3" s="1"/>
  <c r="C24" i="3"/>
  <c r="C24" i="4"/>
  <c r="D31" i="3" l="1"/>
  <c r="D8" i="3" s="1"/>
  <c r="D9" i="3" s="1"/>
  <c r="D31" i="4"/>
  <c r="D8" i="4" s="1"/>
  <c r="D9" i="4" s="1"/>
  <c r="D32" i="4" l="1"/>
  <c r="D32" i="3"/>
  <c r="L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tc={BA0B5610-B89D-4422-A90B-FA723C2A704E}</author>
  </authors>
  <commentList>
    <comment ref="A13" authorId="0" shapeId="0" xr:uid="{BA0B5610-B89D-4422-A90B-FA723C2A704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5 Drittligisten: LIT, PSV, Salzuflen, BVB II, Blomberg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tc={1E0B36F7-2F58-408B-BB40-15D7D4BA5DE2}</author>
  </authors>
  <commentList>
    <comment ref="A13" authorId="0" shapeId="0" xr:uid="{1E0B36F7-2F58-408B-BB40-15D7D4BA5DE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5 Drittligisten: LIT, PSV, Salzuflen, BVB II, Blomberg</t>
      </text>
    </comment>
  </commentList>
</comments>
</file>

<file path=xl/sharedStrings.xml><?xml version="1.0" encoding="utf-8"?>
<sst xmlns="http://schemas.openxmlformats.org/spreadsheetml/2006/main" count="155" uniqueCount="57">
  <si>
    <t>Männer</t>
  </si>
  <si>
    <t>Oberliga</t>
  </si>
  <si>
    <t>Verbandsliga</t>
  </si>
  <si>
    <t>Mannschaften</t>
  </si>
  <si>
    <t>Spielsystem</t>
  </si>
  <si>
    <t>1 x 14</t>
  </si>
  <si>
    <t>2 x 14</t>
  </si>
  <si>
    <t>Aufsteiger</t>
  </si>
  <si>
    <t>Absteiger</t>
  </si>
  <si>
    <t>Absteiger in %</t>
  </si>
  <si>
    <t>Absteiger aus der 3. Liga</t>
  </si>
  <si>
    <t>Aufsteiger aus VL</t>
  </si>
  <si>
    <t>Absteiger in VL</t>
  </si>
  <si>
    <t>Grundzahl 2024/2025</t>
  </si>
  <si>
    <t>Absteiger aus VL</t>
  </si>
  <si>
    <t>Aufsteiger aus BezL</t>
  </si>
  <si>
    <t>Absteiger in BezL</t>
  </si>
  <si>
    <t>Frauen</t>
  </si>
  <si>
    <t>2 x 12</t>
  </si>
  <si>
    <t>Daher gilt für die OL:</t>
  </si>
  <si>
    <t>Daher gilt für die VL:</t>
  </si>
  <si>
    <t>Die Entscheidungsspiele sind direkt im Anschluss des Saisonendes durchzuführen (siehe Rahmenterminplan).</t>
  </si>
  <si>
    <t>Ist frühzeitig klar, das Entscheidungsrunden /- spiele nicht notwendig sind, so werden diese nicht ausgetragen.</t>
  </si>
  <si>
    <t>vorsorgliche Entscheidungsrunde</t>
  </si>
  <si>
    <t>Entscheidungsrunde</t>
  </si>
  <si>
    <t>MVL</t>
  </si>
  <si>
    <t>MLL</t>
  </si>
  <si>
    <t>Das sind die Plätze die sofort absteigen</t>
  </si>
  <si>
    <t>Das sind die Plätze für die Entscheidungsrunde</t>
  </si>
  <si>
    <t>Das sind die Plätze für eine eventuelle Entscheidungsrunde</t>
  </si>
  <si>
    <t>Frauen Oberliga Westfalen</t>
  </si>
  <si>
    <t>Aufsteiger aus Verbandsliga</t>
  </si>
  <si>
    <t>Absteiger in die Verbandsliga</t>
  </si>
  <si>
    <t>Frauen Verbandsliga Westfalen</t>
  </si>
  <si>
    <t>Aufsteiger zur Oberliga</t>
  </si>
  <si>
    <t>Absteiger aus der Oberliga</t>
  </si>
  <si>
    <t>Aufsteiger aus Bezirksliga</t>
  </si>
  <si>
    <t>Absteiger in die Bezirksliga</t>
  </si>
  <si>
    <t>Männer Oberliga Westfalen</t>
  </si>
  <si>
    <t>Männer Verbandsliga Westfalen</t>
  </si>
  <si>
    <t>2024/2025</t>
  </si>
  <si>
    <t>Grundzahl 2025/2026</t>
  </si>
  <si>
    <t>Aufsteiger in die 3. Liga</t>
  </si>
  <si>
    <t>3 x 12</t>
  </si>
  <si>
    <t>3 x 14</t>
  </si>
  <si>
    <t>Regionalliga</t>
  </si>
  <si>
    <t>Aufsteiger aus OL</t>
  </si>
  <si>
    <t>Absteiger in OL</t>
  </si>
  <si>
    <t>Absteiger aus RL</t>
  </si>
  <si>
    <t>Aufsteiger aus Oberliga</t>
  </si>
  <si>
    <t>Absteiger in die Oberliga</t>
  </si>
  <si>
    <t>Frauen Regionalliga Westfalen</t>
  </si>
  <si>
    <t>Aufsteiger zur Regionalliga</t>
  </si>
  <si>
    <t>Absteiger aus der Regionalliga</t>
  </si>
  <si>
    <t>Daher gilt für die RL:</t>
  </si>
  <si>
    <t>Aus der Anzahl der Absteiger aus der 3. Liga ergibt sich die Anzahl der Absteiger aus der RL (siehe Übersicht).</t>
  </si>
  <si>
    <t>Männer Regionalliga Westfalen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</si>
</sst>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2" fillId="0" borderId="0" xfId="0" applyFont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Standard" xfId="0" builtinId="0"/>
  </cellStyles>
  <dxfs count="0"/>
  <tableStyles count="1" defaultTableStyle="TableStyleMedium2" defaultPivotStyle="PivotStyleLight16">
    <tableStyle name="Invisible" pivot="0" table="0" count="0" xr9:uid="{3D0A3383-D29C-4185-9AAD-8C9B9BEAF72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ry\AppData\Local\Microsoft\Windows\INetCache\Content.Outlook\2D20RF73\Liste_Vereine_H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eine Kreis 04"/>
      <sheetName val="Sporthallen Kreis 04"/>
    </sheetNames>
    <sheetDataSet>
      <sheetData sheetId="0" refreshError="1"/>
      <sheetData sheetId="1">
        <row r="2">
          <cell r="A2" t="str">
            <v>Verein</v>
          </cell>
          <cell r="B2" t="str">
            <v>Hallen-Nr.</v>
          </cell>
          <cell r="C2" t="str">
            <v>Hallen-Bezeihnung</v>
          </cell>
          <cell r="D2" t="str">
            <v>Ort</v>
          </cell>
          <cell r="F2" t="str">
            <v>Verein1</v>
          </cell>
        </row>
        <row r="3">
          <cell r="A3" t="str">
            <v>Herzebrocker SV v. 1925 e.V.</v>
          </cell>
          <cell r="B3">
            <v>604403</v>
          </cell>
          <cell r="C3" t="str">
            <v>403 Neue Sporthalle Herzebrock</v>
          </cell>
          <cell r="D3" t="str">
            <v>Herzebrock</v>
          </cell>
          <cell r="E3">
            <v>1</v>
          </cell>
          <cell r="F3" t="str">
            <v>Herzebrocker SV v. 1925 e.V.</v>
          </cell>
        </row>
        <row r="4">
          <cell r="A4" t="str">
            <v>SC Lippstadt DJK e.V.</v>
          </cell>
          <cell r="B4">
            <v>604406</v>
          </cell>
          <cell r="C4" t="str">
            <v>406 Sporthalle der Edith-Stein-Realschule</v>
          </cell>
          <cell r="D4" t="str">
            <v>Lippstadt</v>
          </cell>
          <cell r="E4">
            <v>1</v>
          </cell>
          <cell r="F4" t="str">
            <v>SC Lippstadt DJK e.V.</v>
          </cell>
        </row>
        <row r="5">
          <cell r="A5" t="str">
            <v>HSG Rietberg-Mastholte</v>
          </cell>
          <cell r="B5">
            <v>604412</v>
          </cell>
          <cell r="C5" t="str">
            <v>412 Schulzentrum Sporthalle Rietberg</v>
          </cell>
          <cell r="D5" t="str">
            <v>Rietberg</v>
          </cell>
          <cell r="E5">
            <v>1</v>
          </cell>
          <cell r="F5" t="str">
            <v>HSG Rietberg-Mastholte</v>
          </cell>
        </row>
        <row r="6">
          <cell r="A6" t="str">
            <v>TuS Viktoria 1910 Rietberg e.V.</v>
          </cell>
          <cell r="B6">
            <v>604412</v>
          </cell>
          <cell r="C6" t="str">
            <v>412 Schulzentrum Sporthalle Rietberg</v>
          </cell>
          <cell r="D6" t="str">
            <v>Rietberg</v>
          </cell>
          <cell r="E6">
            <v>1</v>
          </cell>
          <cell r="F6" t="str">
            <v>TuS Viktoria 1910 Rietberg e.V.</v>
          </cell>
        </row>
        <row r="7">
          <cell r="A7" t="str">
            <v>TSG  Harsewinkel von 1925 e.V.</v>
          </cell>
          <cell r="B7">
            <v>604413</v>
          </cell>
          <cell r="C7" t="str">
            <v>413 Sporthalle Harsewinkel (Am Schulzentrum)</v>
          </cell>
          <cell r="D7" t="str">
            <v>Harsewinkel</v>
          </cell>
          <cell r="E7">
            <v>1</v>
          </cell>
          <cell r="F7" t="str">
            <v>TSG  Harsewinkel von 1925 e.V.</v>
          </cell>
        </row>
        <row r="8">
          <cell r="A8" t="str">
            <v>TV von 1912 Verl e.V.</v>
          </cell>
          <cell r="B8">
            <v>604415</v>
          </cell>
          <cell r="C8" t="str">
            <v>415 Sporthalle 1 Verl</v>
          </cell>
          <cell r="D8" t="str">
            <v>Verl</v>
          </cell>
          <cell r="E8">
            <v>1</v>
          </cell>
          <cell r="F8" t="str">
            <v>TV von 1912 Verl e.V.</v>
          </cell>
        </row>
        <row r="9">
          <cell r="A9" t="str">
            <v>TV Jahn 1892 Oelde e.V.</v>
          </cell>
          <cell r="B9">
            <v>604418</v>
          </cell>
          <cell r="C9" t="str">
            <v>418 Am neuen Hallenbad Oelde</v>
          </cell>
          <cell r="D9" t="str">
            <v>Oelde</v>
          </cell>
          <cell r="E9">
            <v>1</v>
          </cell>
          <cell r="F9" t="str">
            <v>TV Jahn 1892 Oelde e.V.</v>
          </cell>
        </row>
        <row r="10">
          <cell r="A10" t="str">
            <v>Spvg Steinhagen e.V.</v>
          </cell>
          <cell r="B10">
            <v>604420</v>
          </cell>
          <cell r="C10" t="str">
            <v>420 Schulzentrum Steinhagen</v>
          </cell>
          <cell r="D10" t="str">
            <v>Steinhagen</v>
          </cell>
          <cell r="E10">
            <v>1</v>
          </cell>
          <cell r="F10" t="str">
            <v>Spvg Steinhagen e.V.</v>
          </cell>
        </row>
        <row r="11">
          <cell r="A11" t="str">
            <v>JSG Steinhagen-Brockhagen</v>
          </cell>
          <cell r="B11">
            <v>604420</v>
          </cell>
          <cell r="C11" t="str">
            <v>420 Schulzentrum Steinhagen</v>
          </cell>
          <cell r="D11" t="str">
            <v>Steinhagen</v>
          </cell>
          <cell r="E11">
            <v>1</v>
          </cell>
          <cell r="F11" t="str">
            <v>JSG Steinhagen-Brockhagen</v>
          </cell>
        </row>
        <row r="12">
          <cell r="A12" t="str">
            <v>TV Isselhorst v. 1894 e.V.</v>
          </cell>
          <cell r="B12">
            <v>604421</v>
          </cell>
          <cell r="C12" t="str">
            <v>421 Neue Sporthalle Isselhorst</v>
          </cell>
          <cell r="D12" t="str">
            <v>Gütersloh</v>
          </cell>
          <cell r="E12">
            <v>1</v>
          </cell>
          <cell r="F12" t="str">
            <v>TV Isselhorst v. 1894 e.V.</v>
          </cell>
        </row>
        <row r="13">
          <cell r="A13" t="str">
            <v>TuS Ravensberg e.V.</v>
          </cell>
          <cell r="B13">
            <v>604425</v>
          </cell>
          <cell r="C13" t="str">
            <v>425 Sporthalle Gesamtschule Borgholzh.</v>
          </cell>
          <cell r="D13" t="str">
            <v>Borgholzhausen</v>
          </cell>
          <cell r="E13">
            <v>1</v>
          </cell>
          <cell r="F13" t="str">
            <v>TuS Ravensberg e.V.</v>
          </cell>
        </row>
        <row r="14">
          <cell r="A14" t="str">
            <v>SV Rot-Weiß 1950 e.V. Mastholte</v>
          </cell>
          <cell r="B14">
            <v>604426</v>
          </cell>
          <cell r="C14" t="str">
            <v>426 Sporthalle Mastholte</v>
          </cell>
          <cell r="D14" t="str">
            <v>Rietberg-Mastholte</v>
          </cell>
          <cell r="E14">
            <v>1</v>
          </cell>
          <cell r="F14" t="str">
            <v>SV Rot-Weiß 1950 e.V. Mastholte</v>
          </cell>
        </row>
        <row r="15">
          <cell r="A15" t="str">
            <v>Wiedenbrücker TV e.V. v. 1887</v>
          </cell>
          <cell r="B15">
            <v>604427</v>
          </cell>
          <cell r="C15" t="str">
            <v>427 Mehrzweckhalle Wiedenbrück</v>
          </cell>
          <cell r="D15" t="str">
            <v>Rheda-Wiedenbrück</v>
          </cell>
          <cell r="E15">
            <v>1</v>
          </cell>
          <cell r="F15" t="str">
            <v>Wiedenbrücker TV e.V. v. 1887</v>
          </cell>
        </row>
        <row r="16">
          <cell r="A16" t="str">
            <v>SpVg. Versmold e.V. 1945</v>
          </cell>
          <cell r="B16">
            <v>604428</v>
          </cell>
          <cell r="C16" t="str">
            <v>428 Sporthalle Hauptschule Versmold</v>
          </cell>
          <cell r="D16" t="str">
            <v>Versmold</v>
          </cell>
          <cell r="E16">
            <v>1</v>
          </cell>
          <cell r="F16" t="str">
            <v>SpVg. Versmold e.V. 1945</v>
          </cell>
        </row>
        <row r="17">
          <cell r="A17" t="str">
            <v>JSG Bockhorst/Dissen-Versmold</v>
          </cell>
          <cell r="B17">
            <v>604428</v>
          </cell>
          <cell r="C17" t="str">
            <v>428 Sporthalle Hauptschule Versmold</v>
          </cell>
          <cell r="D17" t="str">
            <v>Versmold</v>
          </cell>
          <cell r="E17">
            <v>1</v>
          </cell>
          <cell r="F17" t="str">
            <v>JSG Bockhorst/Dissen-Versmold</v>
          </cell>
        </row>
        <row r="18">
          <cell r="A18" t="str">
            <v>HSG Werther/Borgholzhausen</v>
          </cell>
          <cell r="B18">
            <v>604429</v>
          </cell>
          <cell r="C18" t="str">
            <v>429 Sporthalle Gesamtschule Werther</v>
          </cell>
          <cell r="D18" t="str">
            <v>Werther</v>
          </cell>
          <cell r="E18">
            <v>1</v>
          </cell>
          <cell r="F18" t="str">
            <v>HSG Werther/Borgholzhausen</v>
          </cell>
        </row>
        <row r="19">
          <cell r="A19" t="str">
            <v>TV Werther 04 e.V.</v>
          </cell>
          <cell r="B19">
            <v>604429</v>
          </cell>
          <cell r="C19" t="str">
            <v>429 Sporthalle Gesamtschule Werther</v>
          </cell>
          <cell r="D19" t="str">
            <v>Werther</v>
          </cell>
          <cell r="E19">
            <v>1</v>
          </cell>
          <cell r="F19" t="str">
            <v>TV Werther 04 e.V.</v>
          </cell>
        </row>
        <row r="20">
          <cell r="A20" t="str">
            <v>Spfr. Loxten e.V.</v>
          </cell>
          <cell r="B20">
            <v>604433</v>
          </cell>
          <cell r="C20" t="str">
            <v>433 Sparkassen-Arena</v>
          </cell>
          <cell r="D20" t="str">
            <v>Versmold</v>
          </cell>
          <cell r="E20">
            <v>1</v>
          </cell>
          <cell r="F20" t="str">
            <v>Spfr. Loxten e.V.</v>
          </cell>
        </row>
        <row r="21">
          <cell r="A21" t="str">
            <v>SpVg. Hesselteich-Siedinghausen 1958 e.V.</v>
          </cell>
          <cell r="B21">
            <v>604433</v>
          </cell>
          <cell r="C21" t="str">
            <v>433 Sparkassen-Arena</v>
          </cell>
          <cell r="D21" t="str">
            <v>Versmold</v>
          </cell>
          <cell r="E21">
            <v>1</v>
          </cell>
          <cell r="F21" t="str">
            <v>SpVg. Hesselteich-Siedinghausen 1958 e.V.</v>
          </cell>
        </row>
        <row r="22">
          <cell r="A22" t="str">
            <v>JSG Hesselteich/Loxten</v>
          </cell>
          <cell r="B22">
            <v>604433</v>
          </cell>
          <cell r="C22" t="str">
            <v>433 Sparkassen-Arena</v>
          </cell>
          <cell r="D22" t="str">
            <v>Versmold</v>
          </cell>
          <cell r="E22">
            <v>1</v>
          </cell>
          <cell r="F22" t="str">
            <v>JSG Hesselteich/Loxten</v>
          </cell>
        </row>
        <row r="23">
          <cell r="A23" t="str">
            <v>Union 92 Halle e.V.</v>
          </cell>
          <cell r="B23">
            <v>604434</v>
          </cell>
          <cell r="C23" t="str">
            <v>434 Sporthalle Masch Halle I</v>
          </cell>
          <cell r="D23" t="str">
            <v>Halle (Westf.)</v>
          </cell>
          <cell r="E23">
            <v>1</v>
          </cell>
          <cell r="F23" t="str">
            <v>Union 92 Halle e.V.</v>
          </cell>
        </row>
        <row r="24">
          <cell r="A24" t="str">
            <v>TG Hörste e.V. von 1932</v>
          </cell>
          <cell r="B24">
            <v>604434</v>
          </cell>
          <cell r="C24" t="str">
            <v>434 Sporthalle Masch Halle I</v>
          </cell>
          <cell r="D24" t="str">
            <v>Halle (Westf.)</v>
          </cell>
          <cell r="E24">
            <v>1</v>
          </cell>
          <cell r="F24" t="str">
            <v>TG Hörste e.V. von 1932</v>
          </cell>
        </row>
        <row r="25">
          <cell r="A25" t="str">
            <v>SG Neuenkirchen/Varensell</v>
          </cell>
          <cell r="B25">
            <v>604444</v>
          </cell>
          <cell r="C25" t="str">
            <v>444 Sporthalle Hauptschule Neuenkirchen</v>
          </cell>
          <cell r="D25" t="str">
            <v>Rietberg-Neuenkirchen</v>
          </cell>
          <cell r="E25">
            <v>1</v>
          </cell>
          <cell r="F25" t="str">
            <v>SG Neuenkirchen/Varensell</v>
          </cell>
        </row>
        <row r="26">
          <cell r="A26" t="str">
            <v>TuS Westfalia Neuenkirchen 1913 e.V.</v>
          </cell>
          <cell r="B26">
            <v>604444</v>
          </cell>
          <cell r="C26" t="str">
            <v>444 Sporthalle Hauptschule Neuenkirchen</v>
          </cell>
          <cell r="D26" t="str">
            <v>Rietberg-Neuenkirchen</v>
          </cell>
          <cell r="E26">
            <v>1</v>
          </cell>
          <cell r="F26" t="str">
            <v>TuS Westfalia Neuenkirchen 1913 e.V.</v>
          </cell>
        </row>
        <row r="27">
          <cell r="A27" t="str">
            <v>SC Grün-Weiß Varensell 1977 e.V.</v>
          </cell>
          <cell r="B27">
            <v>604444</v>
          </cell>
          <cell r="C27" t="str">
            <v>444 Sporthalle Hauptschule Neuenkirchen</v>
          </cell>
          <cell r="D27" t="str">
            <v>Rietberg-Neuenkirchen</v>
          </cell>
          <cell r="E27">
            <v>1</v>
          </cell>
          <cell r="F27" t="str">
            <v>SC Grün-Weiß Varensell 1977 e.V.</v>
          </cell>
        </row>
        <row r="28">
          <cell r="A28" t="str">
            <v>HSG Gütersloh</v>
          </cell>
          <cell r="B28">
            <v>604447</v>
          </cell>
          <cell r="C28" t="str">
            <v>447 Neue Sporthalle Städtisches Gymnasium Halle C</v>
          </cell>
          <cell r="D28" t="str">
            <v>Gütersloh</v>
          </cell>
          <cell r="E28">
            <v>1</v>
          </cell>
          <cell r="F28" t="str">
            <v>HSG Gütersloh</v>
          </cell>
        </row>
        <row r="29">
          <cell r="A29" t="str">
            <v>TuS Einigkeit  Brockhagen e.V.</v>
          </cell>
          <cell r="B29">
            <v>604453</v>
          </cell>
          <cell r="C29" t="str">
            <v>453 Sporthalle Grundschule</v>
          </cell>
          <cell r="D29" t="str">
            <v>Steinhagen-Brockhagen</v>
          </cell>
          <cell r="E29">
            <v>1</v>
          </cell>
          <cell r="F29" t="str">
            <v>TuS Einigkeit  Brockhagen e.V.</v>
          </cell>
        </row>
        <row r="30">
          <cell r="A30" t="str">
            <v>FC Greffen v. 1946 e.V.</v>
          </cell>
          <cell r="B30">
            <v>604454</v>
          </cell>
          <cell r="C30" t="str">
            <v>454 Sporthalle Greffen</v>
          </cell>
          <cell r="D30" t="str">
            <v>Harsewinkel</v>
          </cell>
          <cell r="E30">
            <v>1</v>
          </cell>
          <cell r="F30" t="str">
            <v>FC Greffen v. 1946 e.V.</v>
          </cell>
        </row>
        <row r="31">
          <cell r="A31" t="str">
            <v>HSG Bockhorst/Dissen</v>
          </cell>
          <cell r="B31">
            <v>604457</v>
          </cell>
          <cell r="C31" t="str">
            <v>457 Neue Sporthalle Dissen</v>
          </cell>
          <cell r="D31" t="str">
            <v>Dissen</v>
          </cell>
          <cell r="E31">
            <v>1</v>
          </cell>
          <cell r="F31" t="str">
            <v>HSG Bockhorst/Dissen</v>
          </cell>
        </row>
        <row r="32">
          <cell r="A32" t="str">
            <v>TSG Schwarz-Gelb Rheda von 1861 e.V.</v>
          </cell>
          <cell r="B32">
            <v>604458</v>
          </cell>
          <cell r="C32" t="str">
            <v>458 Neue Sporthalle Gesamtschule Rheda</v>
          </cell>
          <cell r="D32" t="str">
            <v>Rheda-Wiedenbrück</v>
          </cell>
          <cell r="E32">
            <v>1</v>
          </cell>
          <cell r="F32" t="str">
            <v>TSG Schwarz-Gelb Rheda von 1861 e.V.</v>
          </cell>
        </row>
        <row r="33">
          <cell r="A33" t="str">
            <v>SV Spexard 1950 e.V.</v>
          </cell>
          <cell r="B33">
            <v>604464</v>
          </cell>
          <cell r="C33" t="str">
            <v>464 Sporthalle Spexard</v>
          </cell>
          <cell r="D33" t="str">
            <v>Gütersloh</v>
          </cell>
          <cell r="E33">
            <v>1</v>
          </cell>
          <cell r="F33" t="str">
            <v>SV Spexard 1950 e.V.</v>
          </cell>
        </row>
        <row r="34">
          <cell r="B34">
            <v>604401</v>
          </cell>
          <cell r="C34" t="str">
            <v>401 Einstein-Gymnasium Rheda</v>
          </cell>
          <cell r="D34" t="str">
            <v>Rheda-Wiedenbrück</v>
          </cell>
        </row>
        <row r="35">
          <cell r="B35">
            <v>604402</v>
          </cell>
          <cell r="C35" t="str">
            <v>402 Olympia-Halle Oelde</v>
          </cell>
          <cell r="D35" t="str">
            <v>Oelde</v>
          </cell>
        </row>
        <row r="36">
          <cell r="B36">
            <v>604404</v>
          </cell>
          <cell r="C36" t="str">
            <v>404 Blücherschule Gütersloh</v>
          </cell>
          <cell r="D36" t="str">
            <v>Gütersloh</v>
          </cell>
        </row>
        <row r="37">
          <cell r="B37">
            <v>604405</v>
          </cell>
          <cell r="C37" t="str">
            <v>405 Reinhard-Mohn-Berufskolleg Güter. (alte Halle)</v>
          </cell>
          <cell r="D37" t="str">
            <v>Gütersloh</v>
          </cell>
        </row>
        <row r="38">
          <cell r="B38">
            <v>604407</v>
          </cell>
          <cell r="C38" t="str">
            <v>407 Sporthalle Ravensberg Halle</v>
          </cell>
          <cell r="D38" t="str">
            <v>Halle (Westf.)</v>
          </cell>
        </row>
        <row r="39">
          <cell r="B39">
            <v>604408</v>
          </cell>
          <cell r="C39" t="str">
            <v>408 Alte Turnhalle Versmold</v>
          </cell>
          <cell r="D39" t="str">
            <v>Versmold</v>
          </cell>
        </row>
        <row r="40">
          <cell r="B40">
            <v>604409</v>
          </cell>
          <cell r="C40" t="str">
            <v>409 Neue Sporthalle Schulzentrum</v>
          </cell>
          <cell r="D40" t="str">
            <v>Delbrück</v>
          </cell>
        </row>
        <row r="41">
          <cell r="B41">
            <v>604410</v>
          </cell>
          <cell r="C41" t="str">
            <v>410 Sporthalle Ost Gütersloh</v>
          </cell>
          <cell r="D41" t="str">
            <v>Gütersloh</v>
          </cell>
        </row>
        <row r="42">
          <cell r="B42">
            <v>604411</v>
          </cell>
          <cell r="C42" t="str">
            <v>411 Schulzentrum Mitte Geseke</v>
          </cell>
          <cell r="D42" t="str">
            <v>Geseke</v>
          </cell>
        </row>
        <row r="43">
          <cell r="B43">
            <v>604414</v>
          </cell>
          <cell r="C43" t="str">
            <v>414 Mehrzweckhalle Langenberg</v>
          </cell>
          <cell r="D43" t="str">
            <v>Langenberg</v>
          </cell>
        </row>
        <row r="44">
          <cell r="B44">
            <v>604416</v>
          </cell>
          <cell r="C44" t="str">
            <v>416 Sporthalle Gymnasium Harsewinkel</v>
          </cell>
          <cell r="D44" t="str">
            <v>Harsewinkel</v>
          </cell>
        </row>
        <row r="45">
          <cell r="B45">
            <v>604417</v>
          </cell>
          <cell r="C45" t="str">
            <v>417 Schulzentrum West Gütersloh</v>
          </cell>
          <cell r="D45" t="str">
            <v>Gütersloh</v>
          </cell>
        </row>
        <row r="46">
          <cell r="B46">
            <v>604419</v>
          </cell>
          <cell r="C46" t="str">
            <v>419 Sporthalle Gymnasium Steinhagen</v>
          </cell>
          <cell r="D46" t="str">
            <v>Steinhagen</v>
          </cell>
        </row>
        <row r="47">
          <cell r="B47">
            <v>604422</v>
          </cell>
          <cell r="C47" t="str">
            <v>422 Schulzentrum Nord Gütersloh</v>
          </cell>
          <cell r="D47" t="str">
            <v>Gütersloh</v>
          </cell>
        </row>
        <row r="48">
          <cell r="B48">
            <v>604423</v>
          </cell>
          <cell r="C48" t="str">
            <v>423 Hans-Joachim-Brandenburg-Halle</v>
          </cell>
          <cell r="D48" t="str">
            <v>Herzebrock-Clarholz</v>
          </cell>
        </row>
        <row r="49">
          <cell r="B49">
            <v>604424</v>
          </cell>
          <cell r="C49" t="str">
            <v>424 Schulzentrum Süd Geseke</v>
          </cell>
          <cell r="D49" t="str">
            <v>Geseke</v>
          </cell>
        </row>
        <row r="50">
          <cell r="B50">
            <v>604430</v>
          </cell>
          <cell r="C50" t="str">
            <v>430 Schulzentrum West Geseke</v>
          </cell>
          <cell r="D50" t="str">
            <v>Geseke</v>
          </cell>
        </row>
        <row r="51">
          <cell r="B51">
            <v>604431</v>
          </cell>
          <cell r="C51" t="str">
            <v>431 Städtisches Gymnasium GT Halle B</v>
          </cell>
          <cell r="D51" t="str">
            <v>Gütersloh</v>
          </cell>
        </row>
        <row r="52">
          <cell r="B52">
            <v>604432</v>
          </cell>
          <cell r="C52" t="str">
            <v>432 Sporthalle des Lippe-Berufskolleg</v>
          </cell>
          <cell r="D52" t="str">
            <v>Lippstadt</v>
          </cell>
        </row>
        <row r="53">
          <cell r="B53">
            <v>604435</v>
          </cell>
          <cell r="C53" t="str">
            <v>435 Sporthalle Dasshorst Rietberg</v>
          </cell>
          <cell r="D53" t="str">
            <v>Rietberg</v>
          </cell>
        </row>
        <row r="54">
          <cell r="B54">
            <v>604436</v>
          </cell>
          <cell r="C54" t="str">
            <v>436 Sporthalle Masch Halle II</v>
          </cell>
          <cell r="D54" t="str">
            <v>Halle (Westf.)</v>
          </cell>
        </row>
        <row r="55">
          <cell r="B55">
            <v>604437</v>
          </cell>
          <cell r="C55" t="str">
            <v>437 Kreisberufsschule Halle</v>
          </cell>
          <cell r="D55" t="str">
            <v>Halle (Westf.)</v>
          </cell>
        </row>
        <row r="56">
          <cell r="B56">
            <v>604438</v>
          </cell>
          <cell r="C56" t="str">
            <v>438 Kreisberufsschule Wiedenbrück</v>
          </cell>
          <cell r="D56" t="str">
            <v>Rheda-Wiedenbrück</v>
          </cell>
        </row>
        <row r="57">
          <cell r="B57">
            <v>604439</v>
          </cell>
          <cell r="C57" t="str">
            <v>439 Carl-Miele Berufskolleg Gütersloh (neue Halle)</v>
          </cell>
          <cell r="D57" t="str">
            <v>Gütersloh</v>
          </cell>
        </row>
        <row r="58">
          <cell r="B58">
            <v>604440</v>
          </cell>
          <cell r="C58" t="str">
            <v>440 Gerry-Weber-Stadion</v>
          </cell>
          <cell r="D58" t="str">
            <v>Halle (Westf.)</v>
          </cell>
        </row>
        <row r="59">
          <cell r="B59">
            <v>604441</v>
          </cell>
          <cell r="C59" t="str">
            <v>441 Cronsbachhalle Steinhagen</v>
          </cell>
          <cell r="D59" t="str">
            <v>Steinhagen</v>
          </cell>
        </row>
        <row r="60">
          <cell r="B60">
            <v>604442</v>
          </cell>
          <cell r="C60" t="str">
            <v>442 Sporthalle 2 Verl</v>
          </cell>
          <cell r="D60" t="str">
            <v>Verl</v>
          </cell>
        </row>
        <row r="61">
          <cell r="B61">
            <v>604443</v>
          </cell>
          <cell r="C61" t="str">
            <v>443 Sporthalle 3 Verl</v>
          </cell>
          <cell r="D61" t="str">
            <v>Verl</v>
          </cell>
        </row>
        <row r="62">
          <cell r="B62">
            <v>604445</v>
          </cell>
          <cell r="C62" t="str">
            <v>445 Sporthalle Schulzentrum Delbrück</v>
          </cell>
          <cell r="D62" t="str">
            <v>Delbrück</v>
          </cell>
        </row>
        <row r="63">
          <cell r="B63">
            <v>604446</v>
          </cell>
          <cell r="C63" t="str">
            <v>446 Sporthalle der Nikolaischule</v>
          </cell>
          <cell r="D63" t="str">
            <v>Lippstadt</v>
          </cell>
        </row>
        <row r="64">
          <cell r="B64">
            <v>604448</v>
          </cell>
          <cell r="C64" t="str">
            <v>448 Neue Halle Pestalozzischule</v>
          </cell>
          <cell r="D64" t="str">
            <v>Lippstadt</v>
          </cell>
        </row>
        <row r="65">
          <cell r="B65">
            <v>604449</v>
          </cell>
          <cell r="C65" t="str">
            <v>449 Sporthalle Matthias-Claudius Schule Rheda</v>
          </cell>
          <cell r="D65" t="str">
            <v>Rheda-Wiedenbrück</v>
          </cell>
        </row>
        <row r="66">
          <cell r="B66">
            <v>604450</v>
          </cell>
          <cell r="C66" t="str">
            <v>450 Sporthalle am Ruggebusch</v>
          </cell>
          <cell r="D66" t="str">
            <v>Harsewinkel-Marienfeld</v>
          </cell>
        </row>
        <row r="67">
          <cell r="B67">
            <v>604451</v>
          </cell>
          <cell r="C67" t="str">
            <v>451 Mehrzweckhalle Harsewinkel (Am Schulzentrum)</v>
          </cell>
          <cell r="D67" t="str">
            <v>Harsewinkel</v>
          </cell>
        </row>
        <row r="68">
          <cell r="B68">
            <v>604452</v>
          </cell>
          <cell r="C68" t="str">
            <v>452 Sporthalle Realschule Versmold</v>
          </cell>
          <cell r="D68" t="str">
            <v>Versmold</v>
          </cell>
        </row>
        <row r="69">
          <cell r="B69">
            <v>604456</v>
          </cell>
          <cell r="C69" t="str">
            <v>456 Hugo-Homann-Halle Dissen</v>
          </cell>
          <cell r="D69" t="str">
            <v>Dissen</v>
          </cell>
        </row>
        <row r="70">
          <cell r="B70">
            <v>604459</v>
          </cell>
          <cell r="C70" t="str">
            <v>459 Sporthalle Avenwedde</v>
          </cell>
          <cell r="D70" t="str">
            <v>Gütersloh-Avenwedde</v>
          </cell>
        </row>
        <row r="71">
          <cell r="B71">
            <v>604460</v>
          </cell>
          <cell r="C71" t="str">
            <v>460 Sporthalle der Drost-Rose-Realschule</v>
          </cell>
          <cell r="D71" t="str">
            <v>Lippstadt</v>
          </cell>
        </row>
        <row r="72">
          <cell r="B72">
            <v>604461</v>
          </cell>
          <cell r="C72" t="str">
            <v>461 Neue Sporthalle Burg Wiedenbrück</v>
          </cell>
          <cell r="D72" t="str">
            <v>Rheda-Wiedenbrück</v>
          </cell>
        </row>
        <row r="73">
          <cell r="B73">
            <v>604463</v>
          </cell>
          <cell r="C73" t="str">
            <v>463 Sporthalle Hauptschule Westenholz</v>
          </cell>
          <cell r="D73" t="str">
            <v>Delbrück-Westenholz</v>
          </cell>
        </row>
        <row r="74">
          <cell r="B74">
            <v>604465</v>
          </cell>
          <cell r="C74" t="str">
            <v>465 Janusz-Korczak-Gesamtschule</v>
          </cell>
          <cell r="D74" t="str">
            <v>Gütersloh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rnd Kuropka - HV Westfalen e.V." id="{58E55F07-BC8C-43C7-BA4A-05247038DF2A}" userId="Bernd Kuropka - HV Westfalen e.V." providerId="None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" dT="2022-06-06T10:36:25.68" personId="{58E55F07-BC8C-43C7-BA4A-05247038DF2A}" id="{BA0B5610-B89D-4422-A90B-FA723C2A704E}">
    <text>5 Drittligisten: LIT, PSV, Salzuflen, BVB II, Blomberg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3" dT="2022-06-06T10:36:25.68" personId="{58E55F07-BC8C-43C7-BA4A-05247038DF2A}" id="{1E0B36F7-2F58-408B-BB40-15D7D4BA5DE2}">
    <text>5 Drittligisten: LIT, PSV, Salzuflen, BVB II, Blomberg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B237-ABDF-42E7-8645-BEDD22D50FBB}">
  <sheetPr>
    <tabColor rgb="FFFF0000"/>
  </sheetPr>
  <dimension ref="A1:Y67"/>
  <sheetViews>
    <sheetView workbookViewId="0">
      <selection activeCell="Y1" sqref="Y1:Y18"/>
    </sheetView>
  </sheetViews>
  <sheetFormatPr baseColWidth="10" defaultRowHeight="15" x14ac:dyDescent="0.25"/>
  <cols>
    <col min="1" max="1" width="22.5703125" bestFit="1" customWidth="1"/>
    <col min="2" max="2" width="15.140625" bestFit="1" customWidth="1"/>
    <col min="3" max="3" width="16" bestFit="1" customWidth="1"/>
    <col min="4" max="4" width="16" customWidth="1"/>
    <col min="5" max="5" width="13.85546875" customWidth="1"/>
    <col min="10" max="10" width="14.85546875" style="6" customWidth="1"/>
    <col min="11" max="11" width="15.42578125" bestFit="1" customWidth="1"/>
    <col min="12" max="24" width="5.7109375" customWidth="1"/>
    <col min="25" max="25" width="13.7109375" bestFit="1" customWidth="1"/>
  </cols>
  <sheetData>
    <row r="1" spans="1:25" x14ac:dyDescent="0.25"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t="s">
        <v>54</v>
      </c>
    </row>
    <row r="2" spans="1:25" x14ac:dyDescent="0.25">
      <c r="A2" s="19" t="s">
        <v>40</v>
      </c>
      <c r="B2" s="19"/>
      <c r="C2" s="19"/>
      <c r="D2" s="1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t="s">
        <v>55</v>
      </c>
    </row>
    <row r="3" spans="1:25" ht="18.75" x14ac:dyDescent="0.3">
      <c r="A3" s="4" t="s">
        <v>17</v>
      </c>
      <c r="B3" s="5" t="s">
        <v>45</v>
      </c>
      <c r="C3" s="5" t="s">
        <v>1</v>
      </c>
      <c r="D3" s="5" t="s">
        <v>2</v>
      </c>
      <c r="J3" s="6" t="s">
        <v>51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5" x14ac:dyDescent="0.25"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t="s">
        <v>19</v>
      </c>
    </row>
    <row r="5" spans="1:25" x14ac:dyDescent="0.25">
      <c r="A5" s="3" t="s">
        <v>3</v>
      </c>
      <c r="B5" s="1">
        <v>14</v>
      </c>
      <c r="C5" s="1">
        <v>24</v>
      </c>
      <c r="D5" s="1">
        <v>36</v>
      </c>
      <c r="J5" t="s">
        <v>13</v>
      </c>
      <c r="K5" s="2"/>
      <c r="L5" s="20">
        <v>14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Y5" t="s">
        <v>27</v>
      </c>
    </row>
    <row r="6" spans="1:25" x14ac:dyDescent="0.25">
      <c r="A6" s="3" t="s">
        <v>4</v>
      </c>
      <c r="B6" s="1" t="s">
        <v>5</v>
      </c>
      <c r="C6" s="2" t="s">
        <v>18</v>
      </c>
      <c r="D6" s="1" t="s">
        <v>43</v>
      </c>
      <c r="J6" t="s">
        <v>42</v>
      </c>
      <c r="K6" s="2"/>
      <c r="L6" s="21">
        <v>-1</v>
      </c>
      <c r="M6" s="21"/>
      <c r="N6" s="21"/>
      <c r="O6" s="21"/>
      <c r="P6" s="21"/>
      <c r="Q6" s="21"/>
      <c r="R6" s="22">
        <v>0</v>
      </c>
      <c r="S6" s="22"/>
      <c r="T6" s="22"/>
      <c r="U6" s="22"/>
      <c r="V6" s="22"/>
      <c r="W6" s="22"/>
      <c r="Y6" t="s">
        <v>28</v>
      </c>
    </row>
    <row r="7" spans="1:25" x14ac:dyDescent="0.25">
      <c r="A7" s="3" t="s">
        <v>7</v>
      </c>
      <c r="B7" s="1">
        <f>B12</f>
        <v>1</v>
      </c>
      <c r="C7" s="1">
        <f>C20</f>
        <v>2</v>
      </c>
      <c r="D7" s="1">
        <f>D28</f>
        <v>3</v>
      </c>
      <c r="J7" t="s">
        <v>10</v>
      </c>
      <c r="K7" s="2"/>
      <c r="L7" s="14">
        <v>0</v>
      </c>
      <c r="M7" s="14">
        <v>1</v>
      </c>
      <c r="N7" s="14">
        <v>2</v>
      </c>
      <c r="O7" s="14">
        <v>3</v>
      </c>
      <c r="P7" s="14">
        <v>4</v>
      </c>
      <c r="Q7" s="14">
        <v>5</v>
      </c>
      <c r="R7" s="15">
        <v>0</v>
      </c>
      <c r="S7" s="15">
        <v>1</v>
      </c>
      <c r="T7" s="15">
        <v>2</v>
      </c>
      <c r="U7" s="15">
        <v>3</v>
      </c>
      <c r="V7" s="15">
        <v>4</v>
      </c>
      <c r="W7" s="15">
        <v>5</v>
      </c>
      <c r="X7" s="2"/>
      <c r="Y7" t="s">
        <v>29</v>
      </c>
    </row>
    <row r="8" spans="1:25" x14ac:dyDescent="0.25">
      <c r="A8" s="3" t="s">
        <v>8</v>
      </c>
      <c r="B8" s="1">
        <f>B15</f>
        <v>2</v>
      </c>
      <c r="C8" s="1">
        <f>C23</f>
        <v>3</v>
      </c>
      <c r="D8" s="1">
        <f>D31</f>
        <v>6</v>
      </c>
      <c r="F8" s="2"/>
      <c r="G8" s="2"/>
      <c r="H8" s="2"/>
      <c r="I8" s="2"/>
      <c r="K8" s="2"/>
      <c r="L8" s="14">
        <f>$L$5+$L$6+L7</f>
        <v>13</v>
      </c>
      <c r="M8" s="14">
        <f t="shared" ref="M8:Q8" si="0">$L$5+$L$6+M7</f>
        <v>14</v>
      </c>
      <c r="N8" s="14">
        <f t="shared" si="0"/>
        <v>15</v>
      </c>
      <c r="O8" s="14">
        <f t="shared" si="0"/>
        <v>16</v>
      </c>
      <c r="P8" s="14">
        <f t="shared" si="0"/>
        <v>17</v>
      </c>
      <c r="Q8" s="14">
        <f t="shared" si="0"/>
        <v>18</v>
      </c>
      <c r="R8" s="15">
        <f>$L$5+$R$6+R7</f>
        <v>14</v>
      </c>
      <c r="S8" s="15">
        <f t="shared" ref="S8:W8" si="1">$L$5+$R$6+S7</f>
        <v>15</v>
      </c>
      <c r="T8" s="15">
        <f t="shared" si="1"/>
        <v>16</v>
      </c>
      <c r="U8" s="15">
        <f t="shared" si="1"/>
        <v>17</v>
      </c>
      <c r="V8" s="15">
        <f t="shared" si="1"/>
        <v>18</v>
      </c>
      <c r="W8" s="15">
        <f t="shared" si="1"/>
        <v>19</v>
      </c>
    </row>
    <row r="9" spans="1:25" x14ac:dyDescent="0.25">
      <c r="A9" s="3" t="s">
        <v>9</v>
      </c>
      <c r="B9" s="7">
        <f>B8/B5</f>
        <v>0.14285714285714285</v>
      </c>
      <c r="C9" s="7">
        <f>C8/C5</f>
        <v>0.125</v>
      </c>
      <c r="D9" s="7">
        <f>D8/D5</f>
        <v>0.16666666666666666</v>
      </c>
      <c r="F9" s="2"/>
      <c r="G9" s="2"/>
      <c r="H9" s="2"/>
      <c r="I9" s="2"/>
      <c r="J9" s="6" t="s">
        <v>49</v>
      </c>
      <c r="L9" s="14">
        <v>2</v>
      </c>
      <c r="M9" s="14">
        <v>2</v>
      </c>
      <c r="N9" s="14">
        <v>2</v>
      </c>
      <c r="O9" s="14">
        <v>2</v>
      </c>
      <c r="P9" s="14">
        <v>2</v>
      </c>
      <c r="Q9" s="14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Y9" t="s">
        <v>20</v>
      </c>
    </row>
    <row r="10" spans="1:25" x14ac:dyDescent="0.25">
      <c r="F10" s="2"/>
      <c r="G10" s="2"/>
      <c r="H10" s="2"/>
      <c r="I10" s="2"/>
      <c r="J10" s="6" t="s">
        <v>50</v>
      </c>
      <c r="L10" s="14">
        <f>(L8+L9-L11)*-1</f>
        <v>-1</v>
      </c>
      <c r="M10" s="14">
        <f t="shared" ref="M10:Q10" si="2">(M8+M9-M11)*-1</f>
        <v>-2</v>
      </c>
      <c r="N10" s="14">
        <f t="shared" si="2"/>
        <v>-3</v>
      </c>
      <c r="O10" s="14">
        <f t="shared" si="2"/>
        <v>-4</v>
      </c>
      <c r="P10" s="14">
        <f t="shared" si="2"/>
        <v>-5</v>
      </c>
      <c r="Q10" s="14">
        <f t="shared" si="2"/>
        <v>-6</v>
      </c>
      <c r="R10" s="15">
        <f>(R8+R9-R11)*-1</f>
        <v>-2</v>
      </c>
      <c r="S10" s="15">
        <f t="shared" ref="S10:W10" si="3">(S8+S9-S11)*-1</f>
        <v>-3</v>
      </c>
      <c r="T10" s="15">
        <f t="shared" si="3"/>
        <v>-4</v>
      </c>
      <c r="U10" s="15">
        <f t="shared" si="3"/>
        <v>-5</v>
      </c>
      <c r="V10" s="15">
        <f t="shared" si="3"/>
        <v>-6</v>
      </c>
      <c r="W10" s="15">
        <f t="shared" si="3"/>
        <v>-7</v>
      </c>
      <c r="Y10" t="s">
        <v>27</v>
      </c>
    </row>
    <row r="11" spans="1:25" x14ac:dyDescent="0.25">
      <c r="A11" t="s">
        <v>13</v>
      </c>
      <c r="B11" s="8">
        <v>14</v>
      </c>
      <c r="J11" t="s">
        <v>41</v>
      </c>
      <c r="L11" s="14">
        <v>14</v>
      </c>
      <c r="M11" s="14">
        <v>14</v>
      </c>
      <c r="N11" s="14">
        <v>14</v>
      </c>
      <c r="O11" s="14">
        <v>14</v>
      </c>
      <c r="P11" s="14">
        <v>14</v>
      </c>
      <c r="Q11" s="14">
        <v>14</v>
      </c>
      <c r="R11" s="15">
        <v>14</v>
      </c>
      <c r="S11" s="15">
        <v>14</v>
      </c>
      <c r="T11" s="15">
        <v>14</v>
      </c>
      <c r="U11" s="15">
        <v>14</v>
      </c>
      <c r="V11" s="15">
        <v>14</v>
      </c>
      <c r="W11" s="15">
        <v>14</v>
      </c>
      <c r="Y11" t="s">
        <v>28</v>
      </c>
    </row>
    <row r="12" spans="1:25" x14ac:dyDescent="0.25">
      <c r="A12" t="s">
        <v>7</v>
      </c>
      <c r="B12" s="1">
        <v>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t="s">
        <v>29</v>
      </c>
    </row>
    <row r="13" spans="1:25" x14ac:dyDescent="0.25">
      <c r="A13" t="s">
        <v>10</v>
      </c>
      <c r="B13" s="9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5" x14ac:dyDescent="0.25">
      <c r="A14" t="s">
        <v>46</v>
      </c>
      <c r="B14" s="8">
        <f>C20</f>
        <v>2</v>
      </c>
      <c r="J14" s="6" t="s">
        <v>30</v>
      </c>
    </row>
    <row r="15" spans="1:25" x14ac:dyDescent="0.25">
      <c r="A15" t="s">
        <v>47</v>
      </c>
      <c r="B15" s="10">
        <f>B11-B12+B13+B14-C16</f>
        <v>2</v>
      </c>
    </row>
    <row r="16" spans="1:25" x14ac:dyDescent="0.25">
      <c r="A16" t="s">
        <v>41</v>
      </c>
      <c r="B16" s="1">
        <f>B11-B12+B13+B14-B15</f>
        <v>14</v>
      </c>
      <c r="C16" s="11">
        <v>14</v>
      </c>
      <c r="J16" t="s">
        <v>13</v>
      </c>
      <c r="L16" s="16">
        <v>24</v>
      </c>
      <c r="M16" s="17"/>
      <c r="N16" s="17"/>
      <c r="O16" s="17"/>
      <c r="P16" s="17"/>
      <c r="Q16" s="18"/>
    </row>
    <row r="17" spans="1:25" x14ac:dyDescent="0.25">
      <c r="J17" s="6" t="s">
        <v>52</v>
      </c>
      <c r="L17" s="14">
        <v>-2</v>
      </c>
      <c r="M17" s="14">
        <v>-2</v>
      </c>
      <c r="N17" s="14">
        <v>-2</v>
      </c>
      <c r="O17" s="14">
        <v>-2</v>
      </c>
      <c r="P17" s="14">
        <v>-2</v>
      </c>
      <c r="Q17" s="14">
        <v>-2</v>
      </c>
      <c r="Y17" t="s">
        <v>21</v>
      </c>
    </row>
    <row r="18" spans="1:25" x14ac:dyDescent="0.25">
      <c r="J18" s="6" t="s">
        <v>53</v>
      </c>
      <c r="L18" s="14">
        <v>1</v>
      </c>
      <c r="M18" s="14">
        <v>2</v>
      </c>
      <c r="N18" s="14">
        <v>3</v>
      </c>
      <c r="O18" s="14">
        <v>4</v>
      </c>
      <c r="P18" s="14">
        <v>5</v>
      </c>
      <c r="Q18" s="14">
        <v>6</v>
      </c>
      <c r="Y18" t="s">
        <v>22</v>
      </c>
    </row>
    <row r="19" spans="1:25" x14ac:dyDescent="0.25">
      <c r="A19" t="s">
        <v>13</v>
      </c>
      <c r="C19" s="8">
        <f>C5</f>
        <v>24</v>
      </c>
      <c r="D19" s="2"/>
      <c r="L19" s="14">
        <f>24-2+L18</f>
        <v>23</v>
      </c>
      <c r="M19" s="14">
        <f t="shared" ref="M19:Q19" si="4">24-2+M18</f>
        <v>24</v>
      </c>
      <c r="N19" s="14">
        <f t="shared" si="4"/>
        <v>25</v>
      </c>
      <c r="O19" s="14">
        <f t="shared" si="4"/>
        <v>26</v>
      </c>
      <c r="P19" s="14">
        <f t="shared" si="4"/>
        <v>27</v>
      </c>
      <c r="Q19" s="14">
        <f t="shared" si="4"/>
        <v>28</v>
      </c>
    </row>
    <row r="20" spans="1:25" x14ac:dyDescent="0.25">
      <c r="A20" t="s">
        <v>7</v>
      </c>
      <c r="C20" s="9">
        <v>2</v>
      </c>
      <c r="D20" s="6"/>
      <c r="J20" s="6" t="s">
        <v>31</v>
      </c>
      <c r="L20" s="14">
        <v>3</v>
      </c>
      <c r="M20" s="14">
        <v>3</v>
      </c>
      <c r="N20" s="14">
        <v>3</v>
      </c>
      <c r="O20" s="14">
        <v>3</v>
      </c>
      <c r="P20" s="14">
        <v>3</v>
      </c>
      <c r="Q20" s="14">
        <v>3</v>
      </c>
    </row>
    <row r="21" spans="1:25" x14ac:dyDescent="0.25">
      <c r="A21" t="s">
        <v>48</v>
      </c>
      <c r="C21" s="8">
        <f>B15</f>
        <v>2</v>
      </c>
      <c r="J21" s="6" t="s">
        <v>32</v>
      </c>
      <c r="L21" s="14">
        <f>(L19+L20-L22)*-1</f>
        <v>-2</v>
      </c>
      <c r="M21" s="14">
        <f t="shared" ref="M21:Q21" si="5">(M19+M20-M22)*-1</f>
        <v>-3</v>
      </c>
      <c r="N21" s="14">
        <f t="shared" si="5"/>
        <v>-4</v>
      </c>
      <c r="O21" s="14">
        <f t="shared" si="5"/>
        <v>-5</v>
      </c>
      <c r="P21" s="14">
        <f t="shared" si="5"/>
        <v>-6</v>
      </c>
      <c r="Q21" s="14">
        <f t="shared" si="5"/>
        <v>-7</v>
      </c>
    </row>
    <row r="22" spans="1:25" x14ac:dyDescent="0.25">
      <c r="A22" t="s">
        <v>11</v>
      </c>
      <c r="C22" s="8">
        <f>D28</f>
        <v>3</v>
      </c>
      <c r="D22" s="6"/>
      <c r="J22" t="s">
        <v>41</v>
      </c>
      <c r="L22" s="14">
        <v>24</v>
      </c>
      <c r="M22" s="14">
        <v>24</v>
      </c>
      <c r="N22" s="14">
        <v>24</v>
      </c>
      <c r="O22" s="14">
        <v>24</v>
      </c>
      <c r="P22" s="14">
        <v>24</v>
      </c>
      <c r="Q22" s="14">
        <v>24</v>
      </c>
    </row>
    <row r="23" spans="1:25" x14ac:dyDescent="0.25">
      <c r="A23" t="s">
        <v>12</v>
      </c>
      <c r="C23" s="8">
        <f>C19-C20+C21+C22-B24</f>
        <v>3</v>
      </c>
      <c r="D23" s="6"/>
    </row>
    <row r="24" spans="1:25" x14ac:dyDescent="0.25">
      <c r="A24" t="s">
        <v>41</v>
      </c>
      <c r="B24" s="11">
        <v>24</v>
      </c>
      <c r="C24" s="1">
        <f>C19-C20+C21+C22-C23</f>
        <v>24</v>
      </c>
      <c r="D24" s="6"/>
    </row>
    <row r="25" spans="1:25" x14ac:dyDescent="0.25">
      <c r="D25" s="2"/>
      <c r="J25" s="6" t="s">
        <v>33</v>
      </c>
    </row>
    <row r="26" spans="1:25" x14ac:dyDescent="0.25">
      <c r="D26" s="2"/>
    </row>
    <row r="27" spans="1:25" x14ac:dyDescent="0.25">
      <c r="A27" t="s">
        <v>13</v>
      </c>
      <c r="D27" s="8">
        <v>36</v>
      </c>
      <c r="J27" t="s">
        <v>13</v>
      </c>
      <c r="L27" s="16">
        <v>36</v>
      </c>
      <c r="M27" s="17"/>
      <c r="N27" s="17"/>
      <c r="O27" s="17"/>
      <c r="P27" s="17"/>
      <c r="Q27" s="18"/>
    </row>
    <row r="28" spans="1:25" x14ac:dyDescent="0.25">
      <c r="A28" t="s">
        <v>7</v>
      </c>
      <c r="D28" s="12">
        <v>3</v>
      </c>
      <c r="J28" s="6" t="s">
        <v>34</v>
      </c>
      <c r="L28" s="14">
        <v>-3</v>
      </c>
      <c r="M28" s="14">
        <v>-3</v>
      </c>
      <c r="N28" s="14">
        <v>-3</v>
      </c>
      <c r="O28" s="14">
        <v>-3</v>
      </c>
      <c r="P28" s="14">
        <v>-3</v>
      </c>
      <c r="Q28" s="14">
        <v>-3</v>
      </c>
    </row>
    <row r="29" spans="1:25" x14ac:dyDescent="0.25">
      <c r="A29" t="s">
        <v>14</v>
      </c>
      <c r="D29" s="8">
        <f>C23</f>
        <v>3</v>
      </c>
      <c r="J29" s="6" t="s">
        <v>35</v>
      </c>
      <c r="L29" s="14">
        <v>2</v>
      </c>
      <c r="M29" s="14">
        <v>3</v>
      </c>
      <c r="N29" s="14">
        <v>4</v>
      </c>
      <c r="O29" s="14">
        <v>5</v>
      </c>
      <c r="P29" s="14">
        <v>6</v>
      </c>
      <c r="Q29" s="14">
        <v>7</v>
      </c>
    </row>
    <row r="30" spans="1:25" x14ac:dyDescent="0.25">
      <c r="A30" t="s">
        <v>15</v>
      </c>
      <c r="D30" s="1">
        <v>6</v>
      </c>
      <c r="L30" s="14">
        <f>$L$27+L28+L29</f>
        <v>35</v>
      </c>
      <c r="M30" s="14">
        <f t="shared" ref="M30:Q30" si="6">$L$27+M28+M29</f>
        <v>36</v>
      </c>
      <c r="N30" s="14">
        <f t="shared" si="6"/>
        <v>37</v>
      </c>
      <c r="O30" s="14">
        <f t="shared" si="6"/>
        <v>38</v>
      </c>
      <c r="P30" s="14">
        <f t="shared" si="6"/>
        <v>39</v>
      </c>
      <c r="Q30" s="14">
        <f t="shared" si="6"/>
        <v>40</v>
      </c>
    </row>
    <row r="31" spans="1:25" x14ac:dyDescent="0.25">
      <c r="A31" t="s">
        <v>16</v>
      </c>
      <c r="D31" s="8">
        <f>D27-D28+D29+D30-C32</f>
        <v>6</v>
      </c>
      <c r="E31" s="6"/>
      <c r="J31" s="6" t="s">
        <v>36</v>
      </c>
      <c r="L31" s="14">
        <v>6</v>
      </c>
      <c r="M31" s="14">
        <v>6</v>
      </c>
      <c r="N31" s="14">
        <v>6</v>
      </c>
      <c r="O31" s="14">
        <v>6</v>
      </c>
      <c r="P31" s="14">
        <v>6</v>
      </c>
      <c r="Q31" s="14">
        <v>6</v>
      </c>
    </row>
    <row r="32" spans="1:25" x14ac:dyDescent="0.25">
      <c r="A32" t="s">
        <v>41</v>
      </c>
      <c r="C32" s="11">
        <v>36</v>
      </c>
      <c r="D32" s="1">
        <f>D27-D28+D29+D30-D31</f>
        <v>36</v>
      </c>
      <c r="J32" s="6" t="s">
        <v>37</v>
      </c>
      <c r="L32" s="14">
        <f>(L30+L31-L33)*-1</f>
        <v>-5</v>
      </c>
      <c r="M32" s="14">
        <f t="shared" ref="M32" si="7">(M30+M31-M33)*-1</f>
        <v>-6</v>
      </c>
      <c r="N32" s="14">
        <f t="shared" ref="N32" si="8">(N30+N31-N33)*-1</f>
        <v>-7</v>
      </c>
      <c r="O32" s="14">
        <f t="shared" ref="O32" si="9">(O30+O31-O33)*-1</f>
        <v>-8</v>
      </c>
      <c r="P32" s="14">
        <f t="shared" ref="P32" si="10">(P30+P31-P33)*-1</f>
        <v>-9</v>
      </c>
      <c r="Q32" s="14">
        <f t="shared" ref="Q32" si="11">(Q30+Q31-Q33)*-1</f>
        <v>-10</v>
      </c>
    </row>
    <row r="33" spans="1:17" x14ac:dyDescent="0.25">
      <c r="J33" t="s">
        <v>41</v>
      </c>
      <c r="L33" s="14">
        <v>36</v>
      </c>
      <c r="M33" s="14">
        <v>36</v>
      </c>
      <c r="N33" s="14">
        <v>36</v>
      </c>
      <c r="O33" s="14">
        <v>36</v>
      </c>
      <c r="P33" s="14">
        <v>36</v>
      </c>
      <c r="Q33" s="14">
        <v>36</v>
      </c>
    </row>
    <row r="41" spans="1:17" x14ac:dyDescent="0.25">
      <c r="A41" t="s">
        <v>25</v>
      </c>
      <c r="B41">
        <v>1</v>
      </c>
      <c r="C41">
        <v>1</v>
      </c>
    </row>
    <row r="42" spans="1:17" x14ac:dyDescent="0.25">
      <c r="B42">
        <v>2</v>
      </c>
      <c r="C42">
        <v>2</v>
      </c>
    </row>
    <row r="43" spans="1:17" x14ac:dyDescent="0.25">
      <c r="B43">
        <v>3</v>
      </c>
      <c r="C43">
        <v>3</v>
      </c>
    </row>
    <row r="44" spans="1:17" x14ac:dyDescent="0.25">
      <c r="B44">
        <v>4</v>
      </c>
      <c r="C44">
        <v>4</v>
      </c>
    </row>
    <row r="45" spans="1:17" x14ac:dyDescent="0.25">
      <c r="B45">
        <v>5</v>
      </c>
      <c r="C45">
        <v>5</v>
      </c>
    </row>
    <row r="46" spans="1:17" x14ac:dyDescent="0.25">
      <c r="B46">
        <v>6</v>
      </c>
      <c r="C46">
        <v>6</v>
      </c>
    </row>
    <row r="47" spans="1:17" x14ac:dyDescent="0.25">
      <c r="B47">
        <v>7</v>
      </c>
      <c r="C47">
        <v>7</v>
      </c>
    </row>
    <row r="48" spans="1:17" x14ac:dyDescent="0.25">
      <c r="B48">
        <v>8</v>
      </c>
      <c r="C48">
        <v>8</v>
      </c>
    </row>
    <row r="49" spans="1:7" x14ac:dyDescent="0.25">
      <c r="B49">
        <v>9</v>
      </c>
      <c r="C49">
        <v>9</v>
      </c>
      <c r="D49" t="s">
        <v>23</v>
      </c>
    </row>
    <row r="50" spans="1:7" x14ac:dyDescent="0.25">
      <c r="B50">
        <v>10</v>
      </c>
      <c r="C50">
        <v>10</v>
      </c>
      <c r="D50" t="s">
        <v>23</v>
      </c>
    </row>
    <row r="51" spans="1:7" x14ac:dyDescent="0.25">
      <c r="B51">
        <v>11</v>
      </c>
      <c r="C51">
        <v>11</v>
      </c>
      <c r="D51" t="s">
        <v>24</v>
      </c>
    </row>
    <row r="52" spans="1:7" x14ac:dyDescent="0.25">
      <c r="B52">
        <v>12</v>
      </c>
      <c r="C52">
        <v>12</v>
      </c>
      <c r="D52" t="s">
        <v>8</v>
      </c>
    </row>
    <row r="56" spans="1:7" x14ac:dyDescent="0.25">
      <c r="A56" t="s">
        <v>26</v>
      </c>
      <c r="B56">
        <v>1</v>
      </c>
      <c r="C56">
        <v>1</v>
      </c>
      <c r="D56">
        <v>1</v>
      </c>
      <c r="E56">
        <v>1</v>
      </c>
    </row>
    <row r="57" spans="1:7" x14ac:dyDescent="0.25">
      <c r="B57">
        <v>2</v>
      </c>
      <c r="C57">
        <v>2</v>
      </c>
      <c r="D57">
        <v>2</v>
      </c>
      <c r="E57">
        <v>2</v>
      </c>
    </row>
    <row r="58" spans="1:7" x14ac:dyDescent="0.25">
      <c r="B58">
        <v>3</v>
      </c>
      <c r="C58">
        <v>3</v>
      </c>
      <c r="D58">
        <v>3</v>
      </c>
      <c r="E58">
        <v>3</v>
      </c>
    </row>
    <row r="59" spans="1:7" x14ac:dyDescent="0.25">
      <c r="B59">
        <v>4</v>
      </c>
      <c r="C59">
        <v>4</v>
      </c>
      <c r="D59">
        <v>4</v>
      </c>
      <c r="E59">
        <v>4</v>
      </c>
      <c r="F59" s="13"/>
      <c r="G59" s="13"/>
    </row>
    <row r="60" spans="1:7" x14ac:dyDescent="0.25">
      <c r="B60">
        <v>5</v>
      </c>
      <c r="C60">
        <v>5</v>
      </c>
      <c r="D60">
        <v>5</v>
      </c>
      <c r="E60">
        <v>5</v>
      </c>
      <c r="G60" s="13"/>
    </row>
    <row r="61" spans="1:7" x14ac:dyDescent="0.25">
      <c r="B61">
        <v>6</v>
      </c>
      <c r="C61">
        <v>6</v>
      </c>
      <c r="D61">
        <v>6</v>
      </c>
      <c r="E61">
        <v>6</v>
      </c>
      <c r="F61" t="s">
        <v>23</v>
      </c>
      <c r="G61" s="13"/>
    </row>
    <row r="62" spans="1:7" x14ac:dyDescent="0.25">
      <c r="B62">
        <v>7</v>
      </c>
      <c r="C62">
        <v>7</v>
      </c>
      <c r="D62">
        <v>7</v>
      </c>
      <c r="E62">
        <v>7</v>
      </c>
      <c r="F62" t="s">
        <v>24</v>
      </c>
      <c r="G62" s="13"/>
    </row>
    <row r="63" spans="1:7" x14ac:dyDescent="0.25">
      <c r="B63">
        <v>8</v>
      </c>
      <c r="C63">
        <v>8</v>
      </c>
      <c r="D63">
        <v>8</v>
      </c>
      <c r="E63">
        <v>8</v>
      </c>
      <c r="F63" t="s">
        <v>8</v>
      </c>
    </row>
    <row r="64" spans="1:7" x14ac:dyDescent="0.25">
      <c r="B64">
        <v>9</v>
      </c>
      <c r="C64">
        <v>9</v>
      </c>
      <c r="D64">
        <v>9</v>
      </c>
      <c r="E64">
        <v>9</v>
      </c>
      <c r="F64" t="s">
        <v>8</v>
      </c>
    </row>
    <row r="65" spans="2:6" x14ac:dyDescent="0.25">
      <c r="B65">
        <v>10</v>
      </c>
      <c r="C65">
        <v>10</v>
      </c>
      <c r="D65">
        <v>10</v>
      </c>
      <c r="E65">
        <v>10</v>
      </c>
      <c r="F65" t="s">
        <v>8</v>
      </c>
    </row>
    <row r="66" spans="2:6" x14ac:dyDescent="0.25">
      <c r="B66">
        <v>11</v>
      </c>
      <c r="C66">
        <v>11</v>
      </c>
      <c r="D66">
        <v>11</v>
      </c>
      <c r="E66">
        <v>11</v>
      </c>
      <c r="F66" t="s">
        <v>8</v>
      </c>
    </row>
    <row r="67" spans="2:6" x14ac:dyDescent="0.25">
      <c r="B67">
        <v>12</v>
      </c>
      <c r="C67">
        <v>12</v>
      </c>
      <c r="D67">
        <v>12</v>
      </c>
      <c r="E67">
        <v>12</v>
      </c>
      <c r="F67" t="s">
        <v>8</v>
      </c>
    </row>
  </sheetData>
  <mergeCells count="6">
    <mergeCell ref="L27:Q27"/>
    <mergeCell ref="A2:D2"/>
    <mergeCell ref="L5:W5"/>
    <mergeCell ref="L6:Q6"/>
    <mergeCell ref="R6:W6"/>
    <mergeCell ref="L16:Q16"/>
  </mergeCells>
  <pageMargins left="0.7" right="0.7" top="0.78740157499999996" bottom="0.78740157499999996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07C3-A1A0-4D83-BBDE-060F30092D33}">
  <sheetPr>
    <tabColor rgb="FFFF0000"/>
  </sheetPr>
  <dimension ref="A1:Y69"/>
  <sheetViews>
    <sheetView tabSelected="1" workbookViewId="0">
      <selection activeCell="M33" sqref="M33"/>
    </sheetView>
  </sheetViews>
  <sheetFormatPr baseColWidth="10" defaultRowHeight="15" x14ac:dyDescent="0.25"/>
  <cols>
    <col min="1" max="1" width="22.5703125" bestFit="1" customWidth="1"/>
    <col min="2" max="2" width="15.140625" bestFit="1" customWidth="1"/>
    <col min="3" max="4" width="16" bestFit="1" customWidth="1"/>
    <col min="11" max="11" width="15.42578125" bestFit="1" customWidth="1"/>
    <col min="12" max="23" width="5.7109375" customWidth="1"/>
  </cols>
  <sheetData>
    <row r="1" spans="1:25" x14ac:dyDescent="0.25">
      <c r="K1" s="2"/>
      <c r="L1" s="2"/>
      <c r="M1" s="2"/>
      <c r="N1" s="2"/>
      <c r="Y1" t="s">
        <v>54</v>
      </c>
    </row>
    <row r="2" spans="1:25" x14ac:dyDescent="0.25">
      <c r="A2" s="19" t="s">
        <v>40</v>
      </c>
      <c r="B2" s="19"/>
      <c r="C2" s="19"/>
      <c r="D2" s="19"/>
      <c r="K2" s="2"/>
      <c r="L2" s="2"/>
      <c r="M2" s="2"/>
      <c r="N2" s="2"/>
      <c r="Y2" t="s">
        <v>55</v>
      </c>
    </row>
    <row r="3" spans="1:25" ht="18.75" x14ac:dyDescent="0.3">
      <c r="A3" s="4" t="s">
        <v>0</v>
      </c>
      <c r="B3" s="5" t="s">
        <v>45</v>
      </c>
      <c r="C3" s="5" t="s">
        <v>1</v>
      </c>
      <c r="D3" s="5" t="s">
        <v>2</v>
      </c>
      <c r="J3" s="6" t="s">
        <v>56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5" x14ac:dyDescent="0.25">
      <c r="J4" s="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t="s">
        <v>19</v>
      </c>
    </row>
    <row r="5" spans="1:25" x14ac:dyDescent="0.25">
      <c r="A5" s="3" t="s">
        <v>3</v>
      </c>
      <c r="B5" s="1">
        <v>14</v>
      </c>
      <c r="C5" s="1">
        <v>28</v>
      </c>
      <c r="D5" s="1">
        <v>42</v>
      </c>
      <c r="J5" t="s">
        <v>13</v>
      </c>
      <c r="K5" s="2"/>
      <c r="L5" s="20">
        <v>14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Y5" t="s">
        <v>27</v>
      </c>
    </row>
    <row r="6" spans="1:25" x14ac:dyDescent="0.25">
      <c r="A6" s="3" t="s">
        <v>4</v>
      </c>
      <c r="B6" s="1" t="s">
        <v>5</v>
      </c>
      <c r="C6" s="1" t="s">
        <v>6</v>
      </c>
      <c r="D6" s="1" t="s">
        <v>44</v>
      </c>
      <c r="J6" t="s">
        <v>42</v>
      </c>
      <c r="K6" s="2"/>
      <c r="L6" s="21">
        <v>-1</v>
      </c>
      <c r="M6" s="21"/>
      <c r="N6" s="21"/>
      <c r="O6" s="21"/>
      <c r="P6" s="21"/>
      <c r="Q6" s="21"/>
      <c r="R6" s="22">
        <v>0</v>
      </c>
      <c r="S6" s="22"/>
      <c r="T6" s="22"/>
      <c r="U6" s="22"/>
      <c r="V6" s="22"/>
      <c r="W6" s="22"/>
      <c r="Y6" t="s">
        <v>28</v>
      </c>
    </row>
    <row r="7" spans="1:25" x14ac:dyDescent="0.25">
      <c r="A7" s="3" t="s">
        <v>7</v>
      </c>
      <c r="B7" s="1">
        <f>B12</f>
        <v>1</v>
      </c>
      <c r="C7" s="1">
        <f>C20</f>
        <v>2</v>
      </c>
      <c r="D7" s="1">
        <f>D28</f>
        <v>3</v>
      </c>
      <c r="J7" t="s">
        <v>10</v>
      </c>
      <c r="K7" s="2"/>
      <c r="L7" s="14">
        <v>0</v>
      </c>
      <c r="M7" s="14">
        <v>1</v>
      </c>
      <c r="N7" s="14">
        <v>2</v>
      </c>
      <c r="O7" s="14">
        <v>3</v>
      </c>
      <c r="P7" s="14">
        <v>4</v>
      </c>
      <c r="Q7" s="14">
        <v>5</v>
      </c>
      <c r="R7" s="15">
        <v>0</v>
      </c>
      <c r="S7" s="15">
        <v>1</v>
      </c>
      <c r="T7" s="15">
        <v>2</v>
      </c>
      <c r="U7" s="15">
        <v>3</v>
      </c>
      <c r="V7" s="15">
        <v>4</v>
      </c>
      <c r="W7" s="15">
        <v>5</v>
      </c>
      <c r="Y7" t="s">
        <v>29</v>
      </c>
    </row>
    <row r="8" spans="1:25" x14ac:dyDescent="0.25">
      <c r="A8" s="3" t="s">
        <v>8</v>
      </c>
      <c r="B8" s="1">
        <f>B15</f>
        <v>2</v>
      </c>
      <c r="C8" s="1">
        <f>C23</f>
        <v>3</v>
      </c>
      <c r="D8" s="1">
        <f>D31</f>
        <v>6</v>
      </c>
      <c r="J8" s="6"/>
      <c r="K8" s="2"/>
      <c r="L8" s="14">
        <f>$L$5+$L$6+L7</f>
        <v>13</v>
      </c>
      <c r="M8" s="14">
        <f t="shared" ref="M8:Q8" si="0">$L$5+$L$6+M7</f>
        <v>14</v>
      </c>
      <c r="N8" s="14">
        <f t="shared" si="0"/>
        <v>15</v>
      </c>
      <c r="O8" s="14">
        <f t="shared" si="0"/>
        <v>16</v>
      </c>
      <c r="P8" s="14">
        <f t="shared" si="0"/>
        <v>17</v>
      </c>
      <c r="Q8" s="14">
        <f t="shared" si="0"/>
        <v>18</v>
      </c>
      <c r="R8" s="15">
        <f>$L$5+$R$6+R7</f>
        <v>14</v>
      </c>
      <c r="S8" s="15">
        <f t="shared" ref="S8:W8" si="1">$L$5+$R$6+S7</f>
        <v>15</v>
      </c>
      <c r="T8" s="15">
        <f t="shared" si="1"/>
        <v>16</v>
      </c>
      <c r="U8" s="15">
        <f t="shared" si="1"/>
        <v>17</v>
      </c>
      <c r="V8" s="15">
        <f t="shared" si="1"/>
        <v>18</v>
      </c>
      <c r="W8" s="15">
        <f t="shared" si="1"/>
        <v>19</v>
      </c>
    </row>
    <row r="9" spans="1:25" x14ac:dyDescent="0.25">
      <c r="A9" s="3" t="s">
        <v>9</v>
      </c>
      <c r="B9" s="7">
        <f>B8/B5</f>
        <v>0.14285714285714285</v>
      </c>
      <c r="C9" s="7">
        <f>C8/C5</f>
        <v>0.10714285714285714</v>
      </c>
      <c r="D9" s="7">
        <f>D8/D5</f>
        <v>0.14285714285714285</v>
      </c>
      <c r="J9" s="6" t="s">
        <v>49</v>
      </c>
      <c r="L9" s="14">
        <v>2</v>
      </c>
      <c r="M9" s="14">
        <v>2</v>
      </c>
      <c r="N9" s="14">
        <v>2</v>
      </c>
      <c r="O9" s="14">
        <v>2</v>
      </c>
      <c r="P9" s="14">
        <v>2</v>
      </c>
      <c r="Q9" s="14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Y9" t="s">
        <v>20</v>
      </c>
    </row>
    <row r="10" spans="1:25" x14ac:dyDescent="0.25">
      <c r="J10" s="6" t="s">
        <v>50</v>
      </c>
      <c r="L10" s="14">
        <f>(L8+L9-L11)*-1</f>
        <v>-1</v>
      </c>
      <c r="M10" s="14">
        <f t="shared" ref="M10:Q10" si="2">(M8+M9-M11)*-1</f>
        <v>-2</v>
      </c>
      <c r="N10" s="14">
        <f t="shared" si="2"/>
        <v>-3</v>
      </c>
      <c r="O10" s="14">
        <f t="shared" si="2"/>
        <v>-4</v>
      </c>
      <c r="P10" s="14">
        <f t="shared" si="2"/>
        <v>-5</v>
      </c>
      <c r="Q10" s="14">
        <f t="shared" si="2"/>
        <v>-6</v>
      </c>
      <c r="R10" s="15">
        <f>(R8+R9-R11)*-1</f>
        <v>-2</v>
      </c>
      <c r="S10" s="15">
        <f t="shared" ref="S10:W10" si="3">(S8+S9-S11)*-1</f>
        <v>-3</v>
      </c>
      <c r="T10" s="15">
        <f t="shared" si="3"/>
        <v>-4</v>
      </c>
      <c r="U10" s="15">
        <f t="shared" si="3"/>
        <v>-5</v>
      </c>
      <c r="V10" s="15">
        <f t="shared" si="3"/>
        <v>-6</v>
      </c>
      <c r="W10" s="15">
        <f t="shared" si="3"/>
        <v>-7</v>
      </c>
      <c r="Y10" t="s">
        <v>27</v>
      </c>
    </row>
    <row r="11" spans="1:25" x14ac:dyDescent="0.25">
      <c r="A11" t="s">
        <v>13</v>
      </c>
      <c r="B11" s="8">
        <f>B5</f>
        <v>14</v>
      </c>
      <c r="J11" t="s">
        <v>41</v>
      </c>
      <c r="L11" s="14">
        <v>14</v>
      </c>
      <c r="M11" s="14">
        <v>14</v>
      </c>
      <c r="N11" s="14">
        <v>14</v>
      </c>
      <c r="O11" s="14">
        <v>14</v>
      </c>
      <c r="P11" s="14">
        <v>14</v>
      </c>
      <c r="Q11" s="14">
        <v>14</v>
      </c>
      <c r="R11" s="15">
        <v>14</v>
      </c>
      <c r="S11" s="15">
        <v>14</v>
      </c>
      <c r="T11" s="15">
        <v>14</v>
      </c>
      <c r="U11" s="15">
        <v>14</v>
      </c>
      <c r="V11" s="15">
        <v>14</v>
      </c>
      <c r="W11" s="15">
        <v>14</v>
      </c>
      <c r="Y11" t="s">
        <v>28</v>
      </c>
    </row>
    <row r="12" spans="1:25" x14ac:dyDescent="0.25">
      <c r="A12" t="s">
        <v>7</v>
      </c>
      <c r="B12" s="1">
        <v>1</v>
      </c>
      <c r="J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t="s">
        <v>29</v>
      </c>
    </row>
    <row r="13" spans="1:25" x14ac:dyDescent="0.25">
      <c r="A13" t="s">
        <v>10</v>
      </c>
      <c r="B13" s="12">
        <v>1</v>
      </c>
      <c r="J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5" x14ac:dyDescent="0.25">
      <c r="A14" t="s">
        <v>46</v>
      </c>
      <c r="B14" s="8">
        <f>C20</f>
        <v>2</v>
      </c>
      <c r="J14" s="6" t="s">
        <v>38</v>
      </c>
    </row>
    <row r="15" spans="1:25" x14ac:dyDescent="0.25">
      <c r="A15" t="s">
        <v>47</v>
      </c>
      <c r="B15" s="10">
        <f>B11-B12+B13+B14-C16</f>
        <v>2</v>
      </c>
      <c r="J15" s="6"/>
    </row>
    <row r="16" spans="1:25" x14ac:dyDescent="0.25">
      <c r="A16" t="s">
        <v>41</v>
      </c>
      <c r="B16" s="1">
        <f>B11-B12+B13+B14-B15</f>
        <v>14</v>
      </c>
      <c r="C16" s="11">
        <v>14</v>
      </c>
      <c r="J16" t="s">
        <v>13</v>
      </c>
      <c r="L16" s="16">
        <v>28</v>
      </c>
      <c r="M16" s="17"/>
      <c r="N16" s="17"/>
      <c r="O16" s="17"/>
      <c r="P16" s="17"/>
      <c r="Q16" s="18"/>
    </row>
    <row r="17" spans="1:25" x14ac:dyDescent="0.25">
      <c r="J17" s="6" t="s">
        <v>52</v>
      </c>
      <c r="L17" s="14">
        <v>-2</v>
      </c>
      <c r="M17" s="14">
        <v>-2</v>
      </c>
      <c r="N17" s="14">
        <v>-2</v>
      </c>
      <c r="O17" s="14">
        <v>-2</v>
      </c>
      <c r="P17" s="14">
        <v>-2</v>
      </c>
      <c r="Q17" s="14">
        <v>-2</v>
      </c>
      <c r="Y17" t="s">
        <v>21</v>
      </c>
    </row>
    <row r="18" spans="1:25" x14ac:dyDescent="0.25">
      <c r="J18" s="6" t="s">
        <v>53</v>
      </c>
      <c r="L18" s="14">
        <v>1</v>
      </c>
      <c r="M18" s="14">
        <v>2</v>
      </c>
      <c r="N18" s="14">
        <v>3</v>
      </c>
      <c r="O18" s="14">
        <v>4</v>
      </c>
      <c r="P18" s="14">
        <v>5</v>
      </c>
      <c r="Q18" s="14">
        <v>6</v>
      </c>
      <c r="Y18" t="s">
        <v>22</v>
      </c>
    </row>
    <row r="19" spans="1:25" x14ac:dyDescent="0.25">
      <c r="A19" t="s">
        <v>13</v>
      </c>
      <c r="C19" s="8">
        <f>C5</f>
        <v>28</v>
      </c>
      <c r="J19" s="6"/>
      <c r="L19" s="14">
        <f>28-2+L18</f>
        <v>27</v>
      </c>
      <c r="M19" s="14">
        <f t="shared" ref="M19:Q19" si="4">28-2+M18</f>
        <v>28</v>
      </c>
      <c r="N19" s="14">
        <f t="shared" si="4"/>
        <v>29</v>
      </c>
      <c r="O19" s="14">
        <f t="shared" si="4"/>
        <v>30</v>
      </c>
      <c r="P19" s="14">
        <f t="shared" si="4"/>
        <v>31</v>
      </c>
      <c r="Q19" s="14">
        <f t="shared" si="4"/>
        <v>32</v>
      </c>
    </row>
    <row r="20" spans="1:25" x14ac:dyDescent="0.25">
      <c r="A20" t="s">
        <v>7</v>
      </c>
      <c r="C20" s="9">
        <v>2</v>
      </c>
      <c r="J20" s="6" t="s">
        <v>31</v>
      </c>
      <c r="L20" s="14">
        <v>3</v>
      </c>
      <c r="M20" s="14">
        <v>3</v>
      </c>
      <c r="N20" s="14">
        <v>3</v>
      </c>
      <c r="O20" s="14">
        <v>3</v>
      </c>
      <c r="P20" s="14">
        <v>3</v>
      </c>
      <c r="Q20" s="14">
        <v>3</v>
      </c>
    </row>
    <row r="21" spans="1:25" x14ac:dyDescent="0.25">
      <c r="A21" t="s">
        <v>48</v>
      </c>
      <c r="C21" s="8">
        <f>B15</f>
        <v>2</v>
      </c>
      <c r="G21" s="1"/>
      <c r="J21" s="6" t="s">
        <v>32</v>
      </c>
      <c r="L21" s="14">
        <f>(L19+L20-L22)*-1</f>
        <v>-2</v>
      </c>
      <c r="M21" s="14">
        <f t="shared" ref="M21:Q21" si="5">(M19+M20-M22)*-1</f>
        <v>-3</v>
      </c>
      <c r="N21" s="14">
        <f t="shared" si="5"/>
        <v>-4</v>
      </c>
      <c r="O21" s="14">
        <f t="shared" si="5"/>
        <v>-5</v>
      </c>
      <c r="P21" s="14">
        <f t="shared" si="5"/>
        <v>-6</v>
      </c>
      <c r="Q21" s="14">
        <f t="shared" si="5"/>
        <v>-7</v>
      </c>
    </row>
    <row r="22" spans="1:25" x14ac:dyDescent="0.25">
      <c r="A22" t="s">
        <v>11</v>
      </c>
      <c r="C22" s="8">
        <f>D28</f>
        <v>3</v>
      </c>
      <c r="J22" t="s">
        <v>41</v>
      </c>
      <c r="L22" s="14">
        <v>28</v>
      </c>
      <c r="M22" s="14">
        <v>28</v>
      </c>
      <c r="N22" s="14">
        <v>28</v>
      </c>
      <c r="O22" s="14">
        <v>28</v>
      </c>
      <c r="P22" s="14">
        <v>28</v>
      </c>
      <c r="Q22" s="14">
        <v>28</v>
      </c>
    </row>
    <row r="23" spans="1:25" x14ac:dyDescent="0.25">
      <c r="A23" t="s">
        <v>12</v>
      </c>
      <c r="C23" s="8">
        <f>C19-C20+C21+C22-B24</f>
        <v>3</v>
      </c>
      <c r="J23" s="6"/>
    </row>
    <row r="24" spans="1:25" x14ac:dyDescent="0.25">
      <c r="A24" t="s">
        <v>41</v>
      </c>
      <c r="B24" s="11">
        <v>28</v>
      </c>
      <c r="C24" s="1">
        <f>C19-C20+C21+C22-C23</f>
        <v>28</v>
      </c>
      <c r="J24" s="6"/>
    </row>
    <row r="25" spans="1:25" x14ac:dyDescent="0.25">
      <c r="J25" s="6" t="s">
        <v>39</v>
      </c>
    </row>
    <row r="26" spans="1:25" x14ac:dyDescent="0.25">
      <c r="J26" s="6"/>
    </row>
    <row r="27" spans="1:25" x14ac:dyDescent="0.25">
      <c r="A27" t="s">
        <v>13</v>
      </c>
      <c r="D27" s="8">
        <v>42</v>
      </c>
      <c r="J27" t="s">
        <v>13</v>
      </c>
      <c r="L27" s="16">
        <v>42</v>
      </c>
      <c r="M27" s="17"/>
      <c r="N27" s="17"/>
      <c r="O27" s="17"/>
      <c r="P27" s="17"/>
      <c r="Q27" s="18"/>
    </row>
    <row r="28" spans="1:25" x14ac:dyDescent="0.25">
      <c r="A28" t="s">
        <v>7</v>
      </c>
      <c r="D28" s="12">
        <v>3</v>
      </c>
      <c r="J28" s="6" t="s">
        <v>34</v>
      </c>
      <c r="L28" s="14">
        <v>-3</v>
      </c>
      <c r="M28" s="14">
        <v>-3</v>
      </c>
      <c r="N28" s="14">
        <v>-3</v>
      </c>
      <c r="O28" s="14">
        <v>-3</v>
      </c>
      <c r="P28" s="14">
        <v>-3</v>
      </c>
      <c r="Q28" s="14">
        <v>-3</v>
      </c>
    </row>
    <row r="29" spans="1:25" x14ac:dyDescent="0.25">
      <c r="A29" t="s">
        <v>14</v>
      </c>
      <c r="D29" s="8">
        <f>C23</f>
        <v>3</v>
      </c>
      <c r="J29" s="6" t="s">
        <v>35</v>
      </c>
      <c r="L29" s="14">
        <v>2</v>
      </c>
      <c r="M29" s="14">
        <v>3</v>
      </c>
      <c r="N29" s="14">
        <v>4</v>
      </c>
      <c r="O29" s="14">
        <v>5</v>
      </c>
      <c r="P29" s="14">
        <v>6</v>
      </c>
      <c r="Q29" s="14">
        <v>7</v>
      </c>
    </row>
    <row r="30" spans="1:25" x14ac:dyDescent="0.25">
      <c r="A30" t="s">
        <v>15</v>
      </c>
      <c r="D30" s="1">
        <v>6</v>
      </c>
      <c r="J30" s="6"/>
      <c r="L30" s="14">
        <f>42-3+L29</f>
        <v>41</v>
      </c>
      <c r="M30" s="14">
        <f t="shared" ref="M30:Q30" si="6">42-3+M29</f>
        <v>42</v>
      </c>
      <c r="N30" s="14">
        <f t="shared" si="6"/>
        <v>43</v>
      </c>
      <c r="O30" s="14">
        <f t="shared" si="6"/>
        <v>44</v>
      </c>
      <c r="P30" s="14">
        <f t="shared" si="6"/>
        <v>45</v>
      </c>
      <c r="Q30" s="14">
        <f t="shared" si="6"/>
        <v>46</v>
      </c>
    </row>
    <row r="31" spans="1:25" x14ac:dyDescent="0.25">
      <c r="A31" t="s">
        <v>16</v>
      </c>
      <c r="D31" s="8">
        <f>D27-D28+D29+D30-C32</f>
        <v>6</v>
      </c>
      <c r="J31" s="6" t="s">
        <v>36</v>
      </c>
      <c r="L31" s="14">
        <v>6</v>
      </c>
      <c r="M31" s="14">
        <v>6</v>
      </c>
      <c r="N31" s="14">
        <v>6</v>
      </c>
      <c r="O31" s="14">
        <v>6</v>
      </c>
      <c r="P31" s="14">
        <v>6</v>
      </c>
      <c r="Q31" s="14">
        <v>6</v>
      </c>
    </row>
    <row r="32" spans="1:25" x14ac:dyDescent="0.25">
      <c r="A32" t="s">
        <v>41</v>
      </c>
      <c r="C32" s="11">
        <v>42</v>
      </c>
      <c r="D32" s="1">
        <f>D27-D28+D29+D30-D31</f>
        <v>42</v>
      </c>
      <c r="J32" s="6" t="s">
        <v>37</v>
      </c>
      <c r="L32" s="14">
        <f>(L30+L31-L33)*-1</f>
        <v>-5</v>
      </c>
      <c r="M32" s="14">
        <f t="shared" ref="M32:Q32" si="7">(M30+M31-M33)*-1</f>
        <v>-6</v>
      </c>
      <c r="N32" s="14">
        <f t="shared" si="7"/>
        <v>-7</v>
      </c>
      <c r="O32" s="14">
        <f t="shared" si="7"/>
        <v>-8</v>
      </c>
      <c r="P32" s="14">
        <f t="shared" si="7"/>
        <v>-9</v>
      </c>
      <c r="Q32" s="14">
        <f t="shared" si="7"/>
        <v>-10</v>
      </c>
    </row>
    <row r="33" spans="1:17" x14ac:dyDescent="0.25">
      <c r="J33" t="s">
        <v>41</v>
      </c>
      <c r="L33" s="14">
        <v>42</v>
      </c>
      <c r="M33" s="14">
        <v>42</v>
      </c>
      <c r="N33" s="14">
        <v>42</v>
      </c>
      <c r="O33" s="14">
        <v>42</v>
      </c>
      <c r="P33" s="14">
        <v>42</v>
      </c>
      <c r="Q33" s="14">
        <v>42</v>
      </c>
    </row>
    <row r="41" spans="1:17" x14ac:dyDescent="0.25">
      <c r="A41" t="s">
        <v>25</v>
      </c>
      <c r="B41">
        <v>1</v>
      </c>
      <c r="C41">
        <v>1</v>
      </c>
    </row>
    <row r="42" spans="1:17" x14ac:dyDescent="0.25">
      <c r="B42">
        <v>2</v>
      </c>
      <c r="C42">
        <v>2</v>
      </c>
    </row>
    <row r="43" spans="1:17" x14ac:dyDescent="0.25">
      <c r="B43">
        <v>3</v>
      </c>
      <c r="C43">
        <v>3</v>
      </c>
    </row>
    <row r="44" spans="1:17" x14ac:dyDescent="0.25">
      <c r="B44">
        <v>4</v>
      </c>
      <c r="C44">
        <v>4</v>
      </c>
    </row>
    <row r="45" spans="1:17" x14ac:dyDescent="0.25">
      <c r="B45">
        <v>5</v>
      </c>
      <c r="C45">
        <v>5</v>
      </c>
    </row>
    <row r="46" spans="1:17" x14ac:dyDescent="0.25">
      <c r="B46">
        <v>6</v>
      </c>
      <c r="C46">
        <v>6</v>
      </c>
    </row>
    <row r="47" spans="1:17" x14ac:dyDescent="0.25">
      <c r="B47">
        <v>7</v>
      </c>
      <c r="C47">
        <v>7</v>
      </c>
    </row>
    <row r="48" spans="1:17" x14ac:dyDescent="0.25">
      <c r="B48">
        <v>8</v>
      </c>
      <c r="C48">
        <v>8</v>
      </c>
    </row>
    <row r="49" spans="1:7" x14ac:dyDescent="0.25">
      <c r="B49">
        <v>9</v>
      </c>
      <c r="C49">
        <v>9</v>
      </c>
      <c r="D49" s="13"/>
    </row>
    <row r="50" spans="1:7" x14ac:dyDescent="0.25">
      <c r="B50">
        <v>10</v>
      </c>
      <c r="C50">
        <v>10</v>
      </c>
      <c r="D50" s="13"/>
    </row>
    <row r="51" spans="1:7" x14ac:dyDescent="0.25">
      <c r="B51">
        <v>11</v>
      </c>
      <c r="C51">
        <v>11</v>
      </c>
      <c r="D51" s="13"/>
      <c r="E51" t="s">
        <v>23</v>
      </c>
    </row>
    <row r="52" spans="1:7" x14ac:dyDescent="0.25">
      <c r="B52">
        <v>12</v>
      </c>
      <c r="C52">
        <v>12</v>
      </c>
      <c r="E52" t="s">
        <v>23</v>
      </c>
    </row>
    <row r="53" spans="1:7" x14ac:dyDescent="0.25">
      <c r="B53">
        <v>13</v>
      </c>
      <c r="C53">
        <v>13</v>
      </c>
      <c r="E53" t="s">
        <v>24</v>
      </c>
    </row>
    <row r="54" spans="1:7" x14ac:dyDescent="0.25">
      <c r="B54">
        <v>14</v>
      </c>
      <c r="C54">
        <v>14</v>
      </c>
      <c r="E54" t="s">
        <v>8</v>
      </c>
    </row>
    <row r="56" spans="1:7" x14ac:dyDescent="0.25">
      <c r="A56" t="s">
        <v>26</v>
      </c>
      <c r="B56">
        <v>1</v>
      </c>
      <c r="C56">
        <v>1</v>
      </c>
      <c r="D56">
        <v>1</v>
      </c>
      <c r="E56">
        <v>1</v>
      </c>
    </row>
    <row r="57" spans="1:7" x14ac:dyDescent="0.25">
      <c r="B57">
        <v>2</v>
      </c>
      <c r="C57">
        <v>2</v>
      </c>
      <c r="D57">
        <v>2</v>
      </c>
      <c r="E57">
        <v>2</v>
      </c>
    </row>
    <row r="58" spans="1:7" x14ac:dyDescent="0.25">
      <c r="B58">
        <v>3</v>
      </c>
      <c r="C58">
        <v>3</v>
      </c>
      <c r="D58">
        <v>3</v>
      </c>
      <c r="E58">
        <v>3</v>
      </c>
    </row>
    <row r="59" spans="1:7" x14ac:dyDescent="0.25">
      <c r="B59">
        <v>4</v>
      </c>
      <c r="C59">
        <v>4</v>
      </c>
      <c r="D59">
        <v>4</v>
      </c>
      <c r="E59">
        <v>4</v>
      </c>
      <c r="F59" s="13"/>
      <c r="G59" s="13"/>
    </row>
    <row r="60" spans="1:7" x14ac:dyDescent="0.25">
      <c r="B60">
        <v>5</v>
      </c>
      <c r="C60">
        <v>5</v>
      </c>
      <c r="D60">
        <v>5</v>
      </c>
      <c r="E60">
        <v>5</v>
      </c>
      <c r="F60" s="13"/>
      <c r="G60" s="13"/>
    </row>
    <row r="61" spans="1:7" x14ac:dyDescent="0.25">
      <c r="B61">
        <v>6</v>
      </c>
      <c r="C61">
        <v>6</v>
      </c>
      <c r="D61">
        <v>6</v>
      </c>
      <c r="E61">
        <v>6</v>
      </c>
      <c r="F61" s="13"/>
      <c r="G61" s="13"/>
    </row>
    <row r="62" spans="1:7" x14ac:dyDescent="0.25">
      <c r="B62">
        <v>7</v>
      </c>
      <c r="C62">
        <v>7</v>
      </c>
      <c r="D62">
        <v>7</v>
      </c>
      <c r="E62">
        <v>7</v>
      </c>
      <c r="F62" t="s">
        <v>23</v>
      </c>
      <c r="G62" s="13"/>
    </row>
    <row r="63" spans="1:7" x14ac:dyDescent="0.25">
      <c r="B63">
        <v>8</v>
      </c>
      <c r="C63">
        <v>8</v>
      </c>
      <c r="D63">
        <v>8</v>
      </c>
      <c r="E63">
        <v>8</v>
      </c>
      <c r="F63" t="s">
        <v>24</v>
      </c>
    </row>
    <row r="64" spans="1:7" x14ac:dyDescent="0.25">
      <c r="B64">
        <v>9</v>
      </c>
      <c r="C64">
        <v>9</v>
      </c>
      <c r="D64">
        <v>9</v>
      </c>
      <c r="E64">
        <v>9</v>
      </c>
      <c r="F64" t="s">
        <v>8</v>
      </c>
    </row>
    <row r="65" spans="2:6" x14ac:dyDescent="0.25">
      <c r="B65">
        <v>10</v>
      </c>
      <c r="C65">
        <v>10</v>
      </c>
      <c r="D65">
        <v>10</v>
      </c>
      <c r="E65">
        <v>10</v>
      </c>
      <c r="F65" t="s">
        <v>8</v>
      </c>
    </row>
    <row r="66" spans="2:6" x14ac:dyDescent="0.25">
      <c r="B66">
        <v>11</v>
      </c>
      <c r="C66">
        <v>11</v>
      </c>
      <c r="D66">
        <v>11</v>
      </c>
      <c r="E66">
        <v>11</v>
      </c>
      <c r="F66" t="s">
        <v>8</v>
      </c>
    </row>
    <row r="67" spans="2:6" x14ac:dyDescent="0.25">
      <c r="B67">
        <v>12</v>
      </c>
      <c r="C67">
        <v>12</v>
      </c>
      <c r="D67">
        <v>12</v>
      </c>
      <c r="E67">
        <v>12</v>
      </c>
      <c r="F67" t="s">
        <v>8</v>
      </c>
    </row>
    <row r="68" spans="2:6" x14ac:dyDescent="0.25">
      <c r="B68">
        <v>13</v>
      </c>
      <c r="C68">
        <v>13</v>
      </c>
      <c r="D68">
        <v>13</v>
      </c>
      <c r="E68">
        <v>13</v>
      </c>
      <c r="F68" t="s">
        <v>8</v>
      </c>
    </row>
    <row r="69" spans="2:6" x14ac:dyDescent="0.25">
      <c r="B69">
        <v>14</v>
      </c>
      <c r="C69">
        <v>14</v>
      </c>
      <c r="D69">
        <v>14</v>
      </c>
      <c r="E69">
        <v>14</v>
      </c>
      <c r="F69" t="s">
        <v>8</v>
      </c>
    </row>
  </sheetData>
  <mergeCells count="6">
    <mergeCell ref="L27:Q27"/>
    <mergeCell ref="A2:D2"/>
    <mergeCell ref="L5:W5"/>
    <mergeCell ref="L6:Q6"/>
    <mergeCell ref="R6:W6"/>
    <mergeCell ref="L16:Q16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2FFE27A8BB8D4981D15E90F4046DED" ma:contentTypeVersion="10" ma:contentTypeDescription="Ein neues Dokument erstellen." ma:contentTypeScope="" ma:versionID="28ca1840f26b8647cf2443de90d8f118">
  <xsd:schema xmlns:xsd="http://www.w3.org/2001/XMLSchema" xmlns:xs="http://www.w3.org/2001/XMLSchema" xmlns:p="http://schemas.microsoft.com/office/2006/metadata/properties" xmlns:ns2="ee144b7e-08c0-43bb-b872-2f5e2c60bd0d" targetNamespace="http://schemas.microsoft.com/office/2006/metadata/properties" ma:root="true" ma:fieldsID="765b0b6945af11dc9ca126bc2c6502b1" ns2:_="">
    <xsd:import namespace="ee144b7e-08c0-43bb-b872-2f5e2c60b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44b7e-08c0-43bb-b872-2f5e2c60b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7D92FB-3C46-4E3B-8DC8-5BEEC27AFF47}">
  <ds:schemaRefs>
    <ds:schemaRef ds:uri="http://schemas.microsoft.com/office/2006/metadata/properties"/>
    <ds:schemaRef ds:uri="http://schemas.microsoft.com/office/infopath/2007/PartnerControls"/>
    <ds:schemaRef ds:uri="5c8b50a8-842a-4383-a0e8-d21c760335ea"/>
    <ds:schemaRef ds:uri="501fb704-8cee-4276-bdf7-2024da37404b"/>
  </ds:schemaRefs>
</ds:datastoreItem>
</file>

<file path=customXml/itemProps2.xml><?xml version="1.0" encoding="utf-8"?>
<ds:datastoreItem xmlns:ds="http://schemas.openxmlformats.org/officeDocument/2006/customXml" ds:itemID="{F1358BF6-795B-47AF-83F4-B85C53388E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A81F3E-D61F-4628-8542-FBE82D4DA9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Frauen AufstiegAbstiegStaff (2)</vt:lpstr>
      <vt:lpstr>Männer AufstiegAbstiegStaff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YG40ZTI</dc:creator>
  <cp:keywords/>
  <dc:description/>
  <cp:lastModifiedBy>Bernd Kuropka - HV Westfalen e.V.</cp:lastModifiedBy>
  <cp:revision/>
  <dcterms:created xsi:type="dcterms:W3CDTF">2020-06-22T08:59:55Z</dcterms:created>
  <dcterms:modified xsi:type="dcterms:W3CDTF">2024-04-18T15:47:00Z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0x010100292FFE27A8BB8D4981D15E90F4046DED</vt:lpwstr>
  </property>
  <property fmtid="{D5CDD505-2E9C-101B-9397-08002B2CF9AE}" pid="3" name="Order">
    <vt:r8>51000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